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530" tabRatio="822"/>
  </bookViews>
  <sheets>
    <sheet name="Főösszesítő" sheetId="1" r:id="rId1"/>
    <sheet name="Munkanem összesítő" sheetId="2" r:id="rId2"/>
    <sheet name="2." sheetId="3" r:id="rId3"/>
    <sheet name="12." sheetId="4" r:id="rId4"/>
    <sheet name="15." sheetId="5" r:id="rId5"/>
    <sheet name="19." sheetId="6" r:id="rId6"/>
    <sheet name="21." sheetId="7" r:id="rId7"/>
    <sheet name="35." sheetId="8" r:id="rId8"/>
    <sheet name="36." sheetId="9" r:id="rId9"/>
    <sheet name="41." sheetId="10" r:id="rId10"/>
    <sheet name="43." sheetId="11" r:id="rId11"/>
    <sheet name="44." sheetId="12" r:id="rId12"/>
    <sheet name="47." sheetId="13" r:id="rId13"/>
    <sheet name="48." sheetId="14" r:id="rId14"/>
    <sheet name="71." sheetId="15" r:id="rId15"/>
  </sheets>
  <calcPr calcId="179017" calcOnSave="0"/>
</workbook>
</file>

<file path=xl/calcChain.xml><?xml version="1.0" encoding="utf-8"?>
<calcChain xmlns="http://schemas.openxmlformats.org/spreadsheetml/2006/main">
  <c r="I7" i="8" l="1"/>
  <c r="H7" i="8"/>
  <c r="H3" i="10"/>
  <c r="I3" i="10"/>
  <c r="H4" i="10"/>
  <c r="I4" i="10"/>
  <c r="I2" i="15"/>
  <c r="H2" i="15"/>
  <c r="I2" i="3"/>
  <c r="I3" i="3"/>
  <c r="I5" i="3"/>
  <c r="D2" i="2"/>
  <c r="H3" i="3"/>
  <c r="H2" i="3"/>
  <c r="I8" i="14"/>
  <c r="H9" i="14"/>
  <c r="D3" i="14"/>
  <c r="H3" i="14"/>
  <c r="H13" i="12"/>
  <c r="I13" i="12"/>
  <c r="H12" i="12"/>
  <c r="I12" i="12"/>
  <c r="H10" i="12"/>
  <c r="I10" i="12"/>
  <c r="H8" i="12"/>
  <c r="I8" i="12"/>
  <c r="H6" i="12"/>
  <c r="I6" i="12"/>
  <c r="D6" i="11"/>
  <c r="H6" i="11"/>
  <c r="D5" i="11"/>
  <c r="I5" i="11"/>
  <c r="D5" i="9"/>
  <c r="H2" i="4"/>
  <c r="I2" i="4"/>
  <c r="H3" i="4"/>
  <c r="I3" i="4"/>
  <c r="H4" i="4"/>
  <c r="I4" i="4"/>
  <c r="H5" i="4"/>
  <c r="I5" i="4"/>
  <c r="H6" i="4"/>
  <c r="I6" i="4"/>
  <c r="H2" i="5"/>
  <c r="H4" i="5"/>
  <c r="C4" i="2"/>
  <c r="I2" i="5"/>
  <c r="H3" i="5"/>
  <c r="I3" i="5"/>
  <c r="H2" i="6"/>
  <c r="H3" i="6"/>
  <c r="C5" i="2"/>
  <c r="I2" i="6"/>
  <c r="I3" i="6"/>
  <c r="D5" i="2"/>
  <c r="H4" i="3"/>
  <c r="I4" i="3"/>
  <c r="H2" i="7"/>
  <c r="I2" i="7"/>
  <c r="H3" i="7"/>
  <c r="I3" i="7"/>
  <c r="H4" i="7"/>
  <c r="I4" i="7"/>
  <c r="H2" i="8"/>
  <c r="I2" i="8"/>
  <c r="I8" i="8"/>
  <c r="D7" i="2"/>
  <c r="H3" i="8"/>
  <c r="I3" i="8"/>
  <c r="H4" i="8"/>
  <c r="I4" i="8"/>
  <c r="H5" i="8"/>
  <c r="I5" i="8"/>
  <c r="H6" i="8"/>
  <c r="I6" i="8"/>
  <c r="H2" i="9"/>
  <c r="I2" i="9"/>
  <c r="H3" i="9"/>
  <c r="I3" i="9"/>
  <c r="H4" i="9"/>
  <c r="I4" i="9"/>
  <c r="H5" i="9"/>
  <c r="I5" i="9"/>
  <c r="H6" i="9"/>
  <c r="I6" i="9"/>
  <c r="H7" i="9"/>
  <c r="I7" i="9"/>
  <c r="H2" i="10"/>
  <c r="I2" i="10"/>
  <c r="H5" i="10"/>
  <c r="I5" i="10"/>
  <c r="H2" i="11"/>
  <c r="I2" i="11"/>
  <c r="H3" i="11"/>
  <c r="I3" i="11"/>
  <c r="H4" i="11"/>
  <c r="I4" i="11"/>
  <c r="H5" i="11"/>
  <c r="I6" i="11"/>
  <c r="H7" i="11"/>
  <c r="I7" i="11"/>
  <c r="H8" i="11"/>
  <c r="I8" i="11"/>
  <c r="H2" i="12"/>
  <c r="I2" i="12"/>
  <c r="H3" i="12"/>
  <c r="I3" i="12"/>
  <c r="H4" i="12"/>
  <c r="I4" i="12"/>
  <c r="H5" i="12"/>
  <c r="I5" i="12"/>
  <c r="H7" i="12"/>
  <c r="I7" i="12"/>
  <c r="H9" i="12"/>
  <c r="I9" i="12"/>
  <c r="H11" i="12"/>
  <c r="I11" i="12"/>
  <c r="H2" i="13"/>
  <c r="I2" i="13"/>
  <c r="H3" i="13"/>
  <c r="H4" i="13"/>
  <c r="C12" i="2"/>
  <c r="I3" i="13"/>
  <c r="H2" i="14"/>
  <c r="I2" i="14"/>
  <c r="H4" i="14"/>
  <c r="I4" i="14"/>
  <c r="H5" i="14"/>
  <c r="I5" i="14"/>
  <c r="H6" i="14"/>
  <c r="I6" i="14"/>
  <c r="H7" i="14"/>
  <c r="I7" i="14"/>
  <c r="H3" i="15"/>
  <c r="H4" i="15"/>
  <c r="C14" i="2"/>
  <c r="I3" i="15"/>
  <c r="H8" i="14"/>
  <c r="I9" i="14"/>
  <c r="I3" i="14"/>
  <c r="I4" i="15"/>
  <c r="D14" i="2"/>
  <c r="H9" i="11"/>
  <c r="C10" i="2"/>
  <c r="H8" i="8"/>
  <c r="C7" i="2"/>
  <c r="H5" i="7"/>
  <c r="C6" i="2"/>
  <c r="I4" i="5"/>
  <c r="D4" i="2"/>
  <c r="H7" i="4"/>
  <c r="C3" i="2"/>
  <c r="H6" i="10"/>
  <c r="C9" i="2"/>
  <c r="I7" i="4"/>
  <c r="D3" i="2"/>
  <c r="H5" i="3"/>
  <c r="C2" i="2"/>
  <c r="H14" i="12"/>
  <c r="C11" i="2"/>
  <c r="I10" i="14"/>
  <c r="D13" i="2"/>
  <c r="H10" i="14"/>
  <c r="C13" i="2"/>
  <c r="I4" i="13"/>
  <c r="D12" i="2"/>
  <c r="I14" i="12"/>
  <c r="D11" i="2"/>
  <c r="I9" i="11"/>
  <c r="D10" i="2"/>
  <c r="I6" i="10"/>
  <c r="D9" i="2"/>
  <c r="I8" i="9"/>
  <c r="D8" i="2"/>
  <c r="H8" i="9"/>
  <c r="C8" i="2"/>
  <c r="I5" i="7"/>
  <c r="D6" i="2"/>
  <c r="C15" i="2"/>
  <c r="C12" i="1"/>
  <c r="D15" i="2"/>
  <c r="D12" i="1"/>
  <c r="C13" i="1"/>
  <c r="C14" i="1"/>
  <c r="C15" i="1"/>
</calcChain>
</file>

<file path=xl/sharedStrings.xml><?xml version="1.0" encoding="utf-8"?>
<sst xmlns="http://schemas.openxmlformats.org/spreadsheetml/2006/main" count="488" uniqueCount="227">
  <si>
    <t>Ssz.</t>
  </si>
  <si>
    <t>Megnevezés</t>
  </si>
  <si>
    <t>Anyagköltség</t>
  </si>
  <si>
    <t>Díjköltség</t>
  </si>
  <si>
    <t>2</t>
  </si>
  <si>
    <t>Bontás, építőanyagok újrahasznosítása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</si>
  <si>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</si>
  <si>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</si>
  <si>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</si>
  <si>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</si>
  <si>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</si>
  <si>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</si>
  <si>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</si>
  <si>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</si>
  <si>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</si>
  <si>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ÉNGY kód</t>
  </si>
  <si>
    <t>21-011-11.6</t>
  </si>
  <si>
    <t>Építési törmelék konténeres elszállítása, lerakása, lerakóhelyi díjjal, 8,0 m³-es konténerbe</t>
  </si>
  <si>
    <t>db</t>
  </si>
  <si>
    <t>[ÖN]</t>
  </si>
  <si>
    <t xml:space="preserve"> 210110016791</t>
  </si>
  <si>
    <t>Munkanem összesen (HUF)</t>
  </si>
  <si>
    <t>12</t>
  </si>
  <si>
    <t>Felvonulási létesítmények</t>
  </si>
  <si>
    <t>12-004-4.1-0220231</t>
  </si>
  <si>
    <t>Vízellátás szövetbetétes gumitömlővel 1/2-3/4" méretig, Betétes víztömlő, 1 Mpa, 12 mm [vagy műszakilag ezzel egyenértékű]</t>
  </si>
  <si>
    <t>m</t>
  </si>
  <si>
    <t xml:space="preserve"> 120040008435</t>
  </si>
  <si>
    <t>12-005-8.1</t>
  </si>
  <si>
    <t>Felvonulási csatlakozóhely főkapcsolóval világítási és erőátviteli mérőhely részére</t>
  </si>
  <si>
    <t xml:space="preserve"> 120050008931</t>
  </si>
  <si>
    <t>12-011-1.1-0025001</t>
  </si>
  <si>
    <t>Mobil WC bérleti díj elszámolása, szállítással, heti karbantartással, Mobil W.C. bérleti díj/hó [vagy műszakilag ezzel egyenértékű]</t>
  </si>
  <si>
    <t xml:space="preserve"> 120112051476</t>
  </si>
  <si>
    <t>12-012-1.1.1-0025002</t>
  </si>
  <si>
    <t>Konténer bérleti díj elszámolása, raktár konténer, 10,00 m² alapterületig, Raktár konténer, 10,00 m²-ig, bérleti díj/hó [vagy műszakilag ezzel egyenértékű]</t>
  </si>
  <si>
    <t xml:space="preserve"> 120122051485</t>
  </si>
  <si>
    <t>12-012-1.2.1-0025005</t>
  </si>
  <si>
    <t>Konténer bérleti díj elszámolása, iroda konténer 10,00 m² alapterületig, Iroda konténer, 10,00 m²-ig, bérleti díj/hó [vagy műszakilag ezzel egyenértékű]</t>
  </si>
  <si>
    <t xml:space="preserve"> 120122051512</t>
  </si>
  <si>
    <t>15</t>
  </si>
  <si>
    <t>Zsaluzás és állványozás</t>
  </si>
  <si>
    <t>15-012-6.1</t>
  </si>
  <si>
    <t>Homlokzati csőállvány állítása állványcsőből mint munkaállvány, szintenkénti pallóterítéssel, korláttal, lábdeszkával, kétlábas, 0,60-0,90 m padlószélességgel, munkapadló távolság 2,00 m, 2,00 kN/m² terhelhetőséggel, állványépítés MSZ és alkalmazástechnikai kézikönyv szerint, 6,00 m munkapadló magasságig</t>
  </si>
  <si>
    <t>m2</t>
  </si>
  <si>
    <t xml:space="preserve"> 150120012425</t>
  </si>
  <si>
    <t>15-012-25.1</t>
  </si>
  <si>
    <t>Védőfüggöny szerelése állványszerkezetre, műanyag hálóból</t>
  </si>
  <si>
    <t xml:space="preserve"> 150120012776</t>
  </si>
  <si>
    <t>19</t>
  </si>
  <si>
    <t>Költségtérítések</t>
  </si>
  <si>
    <t>19-010-21.2.6.1</t>
  </si>
  <si>
    <t>Épületek energetikai tanúsítása, meglévő épületekre, önálló rendeltetésű, nem lakáscélú, egy egységű épület esetén</t>
  </si>
  <si>
    <t xml:space="preserve"> 190103683411</t>
  </si>
  <si>
    <t>21</t>
  </si>
  <si>
    <t>Irtás, föld- és sziklamunka</t>
  </si>
  <si>
    <t>21-003-5.1.1.1</t>
  </si>
  <si>
    <t>Munkaárok földkiemelése közművesített területen, kézi erővel, bármely konzisztenciájú talajban, dúcolás nélkül, 2,0 m² szelvényig, I-II. talajosztály</t>
  </si>
  <si>
    <t>m3</t>
  </si>
  <si>
    <t xml:space="preserve"> 210030014705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</si>
  <si>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</si>
  <si>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</si>
  <si>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 xml:space="preserve"> 210030015356</t>
  </si>
  <si>
    <t>21-008-2.2.3</t>
  </si>
  <si>
    <t>Tömörítés bármely tömörítési osztályban gépi erővel, kis felületen, tömörségi fok: 95%</t>
  </si>
  <si>
    <t xml:space="preserve"> 210080016246</t>
  </si>
  <si>
    <t>35</t>
  </si>
  <si>
    <t>Ácsmunka</t>
  </si>
  <si>
    <t>35-000-2.1</t>
  </si>
  <si>
    <t>Tetőlécezés bontása bármely egyszeres hornyolt cserépfedés alatt</t>
  </si>
  <si>
    <t xml:space="preserve"> 350000108132</t>
  </si>
  <si>
    <t>35-002-1</t>
  </si>
  <si>
    <t>Fóliaterítés és -felerősítés 10 cm-es átfedéssel</t>
  </si>
  <si>
    <t>35-003-1.6</t>
  </si>
  <si>
    <t>Tetőlécezés tetőfelület ellenlécezésének elkészítése</t>
  </si>
  <si>
    <t xml:space="preserve"> 350030108830</t>
  </si>
  <si>
    <t>35-004-1.3</t>
  </si>
  <si>
    <t>Deszkázás ereszdeszkázás gyalult, hornyolt deszkával, hajópadlóval</t>
  </si>
  <si>
    <t xml:space="preserve"> 350040108960</t>
  </si>
  <si>
    <t>35-003-1.1</t>
  </si>
  <si>
    <t>Tetőlécezés hornyolt cserépfedés alá</t>
  </si>
  <si>
    <t>36</t>
  </si>
  <si>
    <t>Vakolás és rabicolás</t>
  </si>
  <si>
    <t>36-051-6.2.1-0149062</t>
  </si>
  <si>
    <t>Kültéri vakolóprofilok elhelyezése, utólagos (táblás) hőszigetelő rendszerhez (EPS), polisztirol,PVC,alumínium,rozsdam.acél,horg.acél, üvegszövet, 30 - 160 mm hőszigeteléshez, pozitív sarkokra, MASTERPLAST Thermomaster ALU élvédő 10+10 cm üvegszövet hálóval, Cikkszám: 0105-10100000 [vagy műszakilag ezzel egyenértékű]</t>
  </si>
  <si>
    <t xml:space="preserve"> 360512395890</t>
  </si>
  <si>
    <t>36-051-6.2.5</t>
  </si>
  <si>
    <t>Kültéri vakolóprofilok elhelyezése, utólagos (táblás) hőszigetelő rendszerhez (EPS), alumíniumból, 30 - 160 mm hőszigeteléshez, lábazati indító profilok íves falakhoz</t>
  </si>
  <si>
    <t xml:space="preserve"> 360514030350</t>
  </si>
  <si>
    <t>36-007-9.2-0415421</t>
  </si>
  <si>
    <t>Lábazati vakolatok; díszítő és lábazati műgyantás kötőanyagú vakolatréteg felhordása, kézi erővel, vödrös kiszerelésű anyagból, Baumit MosaikTop (Baumit Mozaik) vakolat 2 mm-es szemcseméret, 24 féle szín, Cikkszám: 255201 [vagy műszakilag ezzel egyenértékű]</t>
  </si>
  <si>
    <t xml:space="preserve"> 360070123293</t>
  </si>
  <si>
    <t>36-002-4-1415917</t>
  </si>
  <si>
    <t>Vékonyvakolat alapozók felhordása, kézi erővel, Baumit Univerzális alapozó Cikkszám: 960125, tapaszolt felületre [vagy műszakilag ezzel egyenértékű]</t>
  </si>
  <si>
    <t xml:space="preserve"> 360020112262</t>
  </si>
  <si>
    <t>36-005-21.2.2.2-0415485</t>
  </si>
  <si>
    <t>Vékonyvakolatok, színvakolatok felhordása alapozott, előkészített felületre, vödrös kiszerelésű anyagból, vizes bázisú, műgyanta kötőanyagú vékonyvakolat készítése, egy rétegben, 1,5-2,5 mm-es szemcsemérettel, Baumit DuoTop vakolat, kapart 1,5 mm, fehér , Cikkszám: 260103 [vagy műszakilag ezzel egyenértékű]</t>
  </si>
  <si>
    <t xml:space="preserve"> 360054029005</t>
  </si>
  <si>
    <t>36-090-2.1.2</t>
  </si>
  <si>
    <t>Vakolatok pótlása, keskenyvakolatok pótlása oldalfalon, 11-20 cm szélesség között</t>
  </si>
  <si>
    <t xml:space="preserve"> 360900130381</t>
  </si>
  <si>
    <t>41</t>
  </si>
  <si>
    <t>Tetőfedés</t>
  </si>
  <si>
    <t>41-000-1</t>
  </si>
  <si>
    <t xml:space="preserve"> 410000197685</t>
  </si>
  <si>
    <t>41-003-29.33-0116503</t>
  </si>
  <si>
    <t>Egyszeres húzott, hornyolt  tetőcserép fedésnél, tetőkibúvó ablak elhelyezése, CREATON (kerámia) tetőkibuvó ablak 45 x 55 cm szigetelt, antracit, nyitási irány beállítható minden cseréptípushoz, vörös, fekete, antracit [vagy műszakilag ezzel egyenértékű]</t>
  </si>
  <si>
    <t xml:space="preserve"> 410032257292</t>
  </si>
  <si>
    <t>43</t>
  </si>
  <si>
    <t>Bádogozás</t>
  </si>
  <si>
    <t>43-000-1</t>
  </si>
  <si>
    <t>Függőereszcsatorna bontása, 50 cm kiterített szélességig</t>
  </si>
  <si>
    <t xml:space="preserve"> 430000330732</t>
  </si>
  <si>
    <t>43-000-5</t>
  </si>
  <si>
    <t>Lefolyó csatorna bontása 50 cm kiterített szélességig</t>
  </si>
  <si>
    <t xml:space="preserve"> 430000330773</t>
  </si>
  <si>
    <t>43-000-7</t>
  </si>
  <si>
    <t>Szegélyek, párkány könyöklő bontása, 100 cm kiterített szélességig</t>
  </si>
  <si>
    <t xml:space="preserve"> 430000330790</t>
  </si>
  <si>
    <t>44</t>
  </si>
  <si>
    <t>Fa- és műanyag szerkezet elhelyezése</t>
  </si>
  <si>
    <t>44-000-1.1</t>
  </si>
  <si>
    <t>Fa vagy műanyag nyílászáró szerkezetek bontása, ajtó, ablak vagy kapu, 2,00 m²-ig</t>
  </si>
  <si>
    <t>m²</t>
  </si>
  <si>
    <t xml:space="preserve"> 440000355513</t>
  </si>
  <si>
    <t>44-000-1.2</t>
  </si>
  <si>
    <t>Fa vagy műanyag nyílászáró szerkezetek bontása, ajtó, ablak vagy kapu, 2,01-4,00 m² között</t>
  </si>
  <si>
    <t xml:space="preserve"> 440000355525</t>
  </si>
  <si>
    <t>44-012-1.1.1.5.4</t>
  </si>
  <si>
    <t>44-012-1.1.2.8.1</t>
  </si>
  <si>
    <t>44-012-1.1.2.8.4</t>
  </si>
  <si>
    <t>44-012-1.1.2.7.1</t>
  </si>
  <si>
    <t>44-011-1.1.1</t>
  </si>
  <si>
    <t>47</t>
  </si>
  <si>
    <t>Felületképzés</t>
  </si>
  <si>
    <t>47-031-3.12.2.1</t>
  </si>
  <si>
    <t>Külső fafelületek lazúrozása, gyalult felületen, oldószeres lazúrral, két rétegben, tagolatlan felületen</t>
  </si>
  <si>
    <t>47-011-15.1.1.2</t>
  </si>
  <si>
    <t>48</t>
  </si>
  <si>
    <t>Szigetelés</t>
  </si>
  <si>
    <t>48-007-41.1.2.1-0092025</t>
  </si>
  <si>
    <t xml:space="preserve"> 480070568063</t>
  </si>
  <si>
    <t>48-007-41.3.1.1-0093212</t>
  </si>
  <si>
    <t>Födém; Mennyezet alulról hűlő födém hőszigetelése, utólag elhelyezve, vízszintes felületen, dűbelezve (rögzítés külön tételben), szálas szigetelő anyaggal (üveggyapot, kőzetgyapot), ROCKWOOL Ceilingrock pince-és garázsfödémek esztétikus hőszigetelése 120 mm [vagy műszakilag ezzel egyenértékű]</t>
  </si>
  <si>
    <t xml:space="preserve"> 480074095805</t>
  </si>
  <si>
    <t>48-007-35.5</t>
  </si>
  <si>
    <t>48-007-21.21.2-0113427</t>
  </si>
  <si>
    <t>Külső fal; Hőszigetelések épületlábazaton vagy koszorún, foltonként ragasztva vagy megtámasztva (rögzítés külön tételben), egy rétegben, expandált polisztirolhab lemezzel, AUSTROTHERM Expert hőszigetelő lemez, 1265x615x140 mm [vagy műszakilag ezzel egyenértékű]</t>
  </si>
  <si>
    <t xml:space="preserve"> 480072304184</t>
  </si>
  <si>
    <t>48-010-1.1.2.2-0113312</t>
  </si>
  <si>
    <t>Homlokzati hőszigetelés, üvegszövetháló-erősítéssel,(mechanikai rögzítés, felületi zárás valamint kiegészítő profilok külön tételben szerepelnek), egyenes él-képzésű, normál homlokzati EPS hőszigetelő lapokkal, ragasztóporból képzett ragasztóba, tagolt sík, függőleges falon, AUSTROTHERM AT H80 homlokzati hőszigetelő lemez,1000x500x140 mm [vagy műszakilag ezzel egyenértékű]</t>
  </si>
  <si>
    <t xml:space="preserve"> 480102309906</t>
  </si>
  <si>
    <t>48-021-1.51.1.2.2-0190194</t>
  </si>
  <si>
    <t>Szigetelések rögzítése; Hőszigetelő táblák pontszerű mechanikai rögzítése, alulról hűlő födém alsó felületén, beton aljzatszerkezethez, fém beütődübelekkel, HERAKLITH DHM 120 fém rögzítőelem, lapvastagság: 90-120 mm, 170 mm hosszú [vagy műszakilag ezzel egyenértékű]</t>
  </si>
  <si>
    <t xml:space="preserve"> 480211691265</t>
  </si>
  <si>
    <t>48-021-1.51.2.2.1-0091307</t>
  </si>
  <si>
    <t>Szigetelések rögzítése; Hőszigetelő táblák pontszerű mechanikai rögzítése, homlokzaton, beton aljzatszerkezethez, műanyag vagy fém beütőszeges/csavaros műanyag beütődübelekkel, MASTERPLAST Thermomaster D-PLUS 10/200 mm, műanyag beütőszeges tárcsás dübel, Cikkszám: 0115-10200200 [vagy műszakilag ezzel egyenértékű]</t>
  </si>
  <si>
    <t xml:space="preserve"> 480212313896</t>
  </si>
  <si>
    <t>48-021-1.51.2.3.1</t>
  </si>
  <si>
    <t>Szigetelések rögzítése; Hőszigetelő táblák pontszerű mechanikai rögzítése, homlokzaton, vázkerámia vagy pórusbeton aljzatszerkezethez, fém beütődübelekkel</t>
  </si>
  <si>
    <t xml:space="preserve"> 480213301493</t>
  </si>
  <si>
    <t>71</t>
  </si>
  <si>
    <t>Elektromos energiaellátás, villanyszerelés</t>
  </si>
  <si>
    <t>71-013-9</t>
  </si>
  <si>
    <t>Villám és érintésvédelmi mérés és jegyzőkönyv készítése</t>
  </si>
  <si>
    <t xml:space="preserve"> 710130819490</t>
  </si>
  <si>
    <t>Összesen (HUF)</t>
  </si>
  <si>
    <t>Költségvetés főösszesítő</t>
  </si>
  <si>
    <t>1 Építmény közvetlen költségei</t>
  </si>
  <si>
    <t>2.1 ÁFA vetítési alap</t>
  </si>
  <si>
    <t>2.2 ÁFA</t>
  </si>
  <si>
    <t>3 A munka ára (HUF)</t>
  </si>
  <si>
    <t>Építtető:</t>
  </si>
  <si>
    <t>Tác Község Önkormányzata</t>
  </si>
  <si>
    <t>8121 Tác, Kossuth u. 129.</t>
  </si>
  <si>
    <t>Helyszín:</t>
  </si>
  <si>
    <t>8121 Tác, Kossuth u. 137. hrsz:211</t>
  </si>
  <si>
    <t>Projekt azonosítószám: TOP-3.2.1-15-FE1-2016-00045</t>
  </si>
  <si>
    <t>Síkpala fedés bontása (bármely méretű)</t>
  </si>
  <si>
    <t>Műanyag kültéri nyílászárók, hőszigetelt, fokozott légzárású ablak elhelyezése előre kihagyott falnyílásba, tömítés nélkül (szerelvényezve, finombeállítással), 4,00 m kerületig, hatkamrás profil, egyszárnyú fix ablak, 400/1450mm, konszig.:1</t>
  </si>
  <si>
    <t>Műanyag kültéri nyílászárók, hőszigetelt, fokozott légzárású ablak elhelyezése előre kihagyott falnyílásba, tömítés nélkül (szerelvényezve, finombeállítással), 4,00 m kerület felett hatkamrás profil, kétszárnyú vagy többszárnyú, középnyíló bukó-nyíló ablak, 2050/1450mm, konszig:2</t>
  </si>
  <si>
    <t>Műanyag kültéri nyílászárók, hőszigetelt, fokozott légzárású ablak elhelyezése előre kihagyott falnyílásba, tömítés nélkül (szerelvényezve, finombeállítással), 4,00 m kerület felett hatkamrás profil, kétszárnyú FIX ablak, 1900/850mm, konszig:3</t>
  </si>
  <si>
    <t>44-012-1.1.2.8.3</t>
  </si>
  <si>
    <t>Műanyag kültéri nyílászárók, hőszigetelt, fokozott légzárású ablak elhelyezése előre kihagyott falnyílásba, tömítés nélkül (szerelvényezve, finombeállítással), 4,00 m kerület felett hatkamrás profil, egyszárnyú, bukó-nyíló ablak, 1000/1050mm, konszig:5</t>
  </si>
  <si>
    <t>Műanyag kültéri nyílászárók, hőszigetelt, fokozott légzárású ablak elhelyezése előre kihagyott falnyílásba, tömítés nélkül (szerelvényezve, finombeállítással), 4,00 m kerület felett hatkamrás profil, kétszárnyú vagy többszárnyú, középnyíló bukó-nyíló ablak, 1800/1450mm, konszig:6</t>
  </si>
  <si>
    <t>44-012-1.1.2.7.0</t>
  </si>
  <si>
    <t>Műanyag kültéri nyílászárók, hőszigetelt, fokozott légzárású ablak elhelyezése előre kihagyott falnyílásba, tömítés nélkül (szerelvényezve, finombeállítással), 4,00 m kerület felett hatkamrás profil, egyszárnyú, bukó-nyíló ablak, 900/1450mm, konszig:4</t>
  </si>
  <si>
    <t>44-012-1.1.2.7.2</t>
  </si>
  <si>
    <t>Műanyag kültéri nyílászárók, hőszigetelt, fokozott légzárású ablak elhelyezése előre kihagyott falnyílásba, tömítés nélkül (szerelvényezve, finombeállítással), 4,00 m kerület felett hatkamrás profil, egyszárnyú, bukó-nyíló ablak, 900/1400mm, konszig:7</t>
  </si>
  <si>
    <t>Műanyag kültéri nyílászárók elhelyezése előre kihagyott falnyílásba, hőszigetelt, fokozott légzárású bejárati ajtó, tömítés nélkül (szerelvényezve, finom beállítással), 5,01-10,00 m kerület között, aszimmetrikus kétszárnyú bejárati ajtó, 1400/2350mm, konszig:8</t>
  </si>
  <si>
    <t>44-011-1.1.2</t>
  </si>
  <si>
    <t>Műanyag kültéri nyílászárók elhelyezése előre kihagyott falnyílásba, hőszigetelt, fokozott légzárású bejárati ajtó, tömítés nélkül (szerelvényezve, finom beállítással), 5,01-10,00 m kerület között, bejárati ajtó, 900/2100mm, konszig:9</t>
  </si>
  <si>
    <t>44-011-1.1.3</t>
  </si>
  <si>
    <t>Műanyag kültéri nyílászárók elhelyezése előre kihagyott falnyílásba, hőszigetelt, fokozott légzárású bejárati ajtó, tömítés nélkül (szerelvényezve, finom beállítással), 5,01-10,00 m kerület között, bejárati ajtó, 1020/1850mm, konszig:10</t>
  </si>
  <si>
    <t>Diszperziós festés műanyag bázisú vizes-diszperziós  fehér vagy gyárilag színezett festékkel, új vagy régi lekapart, előkészített alapfelületen, vakolaton, két rétegben, tagolt sima felületen, kávák festése</t>
  </si>
  <si>
    <t>klt</t>
  </si>
  <si>
    <t>02-030-8.1</t>
  </si>
  <si>
    <t>bontott veszélyes hulladék szállítása jóváhagyott hulladéklerakó telepre berakása minősített konténerbe, gépi erővel, kiegészítő kézi munkával</t>
  </si>
  <si>
    <t xml:space="preserve"> 20303277236</t>
  </si>
  <si>
    <t>02-030-7.2</t>
  </si>
  <si>
    <t>vegyes építési- bontási törmelék berakása konténerbe gépi erővel, kiegészítő kézi munkával</t>
  </si>
  <si>
    <t xml:space="preserve"> 20303277224</t>
  </si>
  <si>
    <t>71-013-8</t>
  </si>
  <si>
    <t>Villám és érintésvédelmi rendszer bontása, új rendszer kiépítése</t>
  </si>
  <si>
    <t>41-003-21.2-0116362</t>
  </si>
  <si>
    <t>Egyszeres fedés húzott, hornyolt tetőcserepekkel, 41-45° tetőhajlásszög között, minden második cserép rögzítésével, CREATON (kerámia) Róna egyenesvágású alapcserép natúrvörös</t>
  </si>
  <si>
    <t xml:space="preserve"> 410032256963</t>
  </si>
  <si>
    <t>41-003-29.21-0116364</t>
  </si>
  <si>
    <t>Egyszeres húzott, hornyolt  tetőcserép fedésnél, szellőzőcserép elhelyezése, CREATON (kerámia) Róna egyenesvágású szellőző alapcserép, szellőző keresztmetszet 10 cm² (5,5 db/m) natúrvörös</t>
  </si>
  <si>
    <t xml:space="preserve"> 410032257171</t>
  </si>
  <si>
    <t>Födém; Padló hőszigetelő anyag elhelyezése, vízszintes felületen, párnafák vagy álpadló tartószerkezet közé, szálas szigetelő anyaggal (üveggyapot, kőzetgyapot), ROCKWOOL Multirock többcélú kőzetgyapot lemez 10+10cm [vagy műszakilag ezzel egyenértékű]</t>
  </si>
  <si>
    <t>35-002-3-0094081</t>
  </si>
  <si>
    <t>Párafékező, párazáró fólia terítése 15 cm-es átfedéssel, BACHL PU-Tec airfol párazáró fólia, 1,5 x 50 m</t>
  </si>
  <si>
    <t xml:space="preserve"> 350022615661</t>
  </si>
  <si>
    <t>43-002-1.2-0144002</t>
  </si>
  <si>
    <t>Függőereszcsatorna szerelése, félkörszelvényű, bármilyen kiterített szélességben, színes műanyagbevonatú horganyzott acéllemezből, LINDAB Rainline R 125 félkörszelvényű függő ereszcsatorna, horganyzott acél + Elite bevonat, standard színben</t>
  </si>
  <si>
    <t>43-002-11.2-0144013</t>
  </si>
  <si>
    <t>Lefolyócső szerelése kör keresztmetszettel, bármilyen kiterített szélességgel, színes műanyagbevonatú horganyzott acéllemezből, LINDAB Rainline SRÖR 100 körszelvényű lefolyócső egyik végén szűkítve, horganyzott acél + Elite bevonat, standard színben</t>
  </si>
  <si>
    <t>43-003-5.1.2.3-0993276</t>
  </si>
  <si>
    <t>Kéményszegély szerelése keményhéjalású tetőhöz, színes műanyagbevonatú horganyzott acéllemezből, 50 cm kiterített szélességgel, LINDAB Seamline FOP szegély tűzihorganyzott acél + Classic bevonat, standard színben, 0,6 mm vtg., kiterített szélesség: 451-500 mm</t>
  </si>
  <si>
    <t>43-003-8.2.1-0993271</t>
  </si>
  <si>
    <t>Ablak- vagy szemöldökpárkány színes műanyagbevonatú horganyzott acéllemezből, 50 cm kiterített szélességig, LINDAB Seamline FOP szegély tűzihorganyzott acél + Classic bevonat, standard színben, 0,6 mm vtg., kiterített szélesség: 201-250 mm</t>
  </si>
  <si>
    <t xml:space="preserve"> 430020334302</t>
  </si>
  <si>
    <t xml:space="preserve"> 430020335842</t>
  </si>
  <si>
    <t xml:space="preserve"> 430030342733</t>
  </si>
  <si>
    <t xml:space="preserve"> 430030345963</t>
  </si>
  <si>
    <t>Külső fal belső oldali hőszigetelése (rögzítés külön tételben), extrudált polisztirolhab lemezzel 14cm vtg-ban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</si>
</sst>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_-"/>
  </numFmts>
  <fonts count="15" x14ac:knownFonts="1">
    <font>
      <sz val="10"/>
      <name val="Arial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1"/>
      <name val="Times New Roman"/>
      <charset val="1"/>
    </font>
    <font>
      <b/>
      <sz val="10"/>
      <name val="Times New Roman"/>
      <charset val="1"/>
    </font>
    <font>
      <b/>
      <sz val="14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1"/>
      <name val="Times New Roman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</borders>
  <cellStyleXfs count="1">
    <xf numFmtId="0" fontId="0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right" vertical="top" wrapText="1"/>
    </xf>
    <xf numFmtId="0" fontId="6" fillId="0" borderId="0" xfId="0" applyFont="1" applyFill="1" applyBorder="1" applyAlignment="1" applyProtection="1">
      <alignment horizontal="right" vertical="top" wrapText="1"/>
    </xf>
    <xf numFmtId="0" fontId="7" fillId="0" borderId="2" xfId="0" applyFont="1" applyFill="1" applyBorder="1" applyAlignment="1" applyProtection="1">
      <alignment vertical="top" wrapText="1"/>
    </xf>
    <xf numFmtId="10" fontId="10" fillId="0" borderId="3" xfId="0" applyNumberFormat="1" applyFont="1" applyFill="1" applyBorder="1" applyAlignment="1" applyProtection="1">
      <alignment horizontal="right" vertical="top" wrapText="1"/>
    </xf>
    <xf numFmtId="0" fontId="13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right" vertical="top" wrapText="1"/>
    </xf>
    <xf numFmtId="164" fontId="3" fillId="0" borderId="0" xfId="0" applyNumberFormat="1" applyFont="1" applyFill="1" applyBorder="1" applyAlignment="1" applyProtection="1">
      <alignment vertical="top" wrapText="1"/>
    </xf>
    <xf numFmtId="164" fontId="2" fillId="2" borderId="1" xfId="0" applyNumberFormat="1" applyFont="1" applyFill="1" applyBorder="1" applyAlignment="1" applyProtection="1">
      <alignment horizontal="right" vertical="top" wrapText="1"/>
    </xf>
    <xf numFmtId="164" fontId="1" fillId="0" borderId="0" xfId="0" applyNumberFormat="1" applyFont="1" applyFill="1" applyBorder="1" applyAlignment="1" applyProtection="1">
      <alignment vertical="top" wrapText="1"/>
    </xf>
    <xf numFmtId="164" fontId="4" fillId="0" borderId="0" xfId="0" applyNumberFormat="1" applyFont="1" applyFill="1" applyBorder="1" applyAlignment="1" applyProtection="1">
      <alignment vertical="top" wrapText="1"/>
    </xf>
    <xf numFmtId="164" fontId="7" fillId="0" borderId="2" xfId="0" applyNumberFormat="1" applyFont="1" applyFill="1" applyBorder="1" applyAlignment="1" applyProtection="1">
      <alignment vertical="top" wrapText="1"/>
    </xf>
    <xf numFmtId="164" fontId="8" fillId="0" borderId="2" xfId="0" applyNumberFormat="1" applyFont="1" applyFill="1" applyBorder="1" applyAlignment="1" applyProtection="1">
      <alignment vertical="top" wrapText="1"/>
    </xf>
    <xf numFmtId="164" fontId="0" fillId="0" borderId="0" xfId="0" applyNumberFormat="1"/>
    <xf numFmtId="164" fontId="12" fillId="0" borderId="2" xfId="0" applyNumberFormat="1" applyFont="1" applyFill="1" applyBorder="1" applyAlignment="1" applyProtection="1">
      <alignment horizontal="center" vertical="top" wrapText="1"/>
    </xf>
    <xf numFmtId="164" fontId="11" fillId="0" borderId="0" xfId="0" applyNumberFormat="1" applyFont="1" applyFill="1" applyBorder="1" applyAlignment="1" applyProtection="1">
      <alignment horizontal="center" vertical="top" wrapText="1"/>
    </xf>
    <xf numFmtId="0" fontId="9" fillId="0" borderId="3" xfId="0" applyFont="1" applyFill="1" applyBorder="1" applyAlignment="1" applyProtection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5"/>
  <sheetViews>
    <sheetView tabSelected="1" zoomScaleNormal="100" workbookViewId="0">
      <selection activeCell="B29" sqref="B29"/>
    </sheetView>
  </sheetViews>
  <sheetFormatPr defaultRowHeight="12.75" x14ac:dyDescent="0.2"/>
  <cols>
    <col min="1" max="5" width="21.85546875" customWidth="1"/>
  </cols>
  <sheetData>
    <row r="1" spans="1:4" x14ac:dyDescent="0.2">
      <c r="A1" s="9" t="s">
        <v>172</v>
      </c>
    </row>
    <row r="2" spans="1:4" ht="25.5" x14ac:dyDescent="0.2">
      <c r="A2" s="10" t="s">
        <v>173</v>
      </c>
    </row>
    <row r="3" spans="1:4" x14ac:dyDescent="0.2">
      <c r="A3" s="10" t="s">
        <v>174</v>
      </c>
    </row>
    <row r="4" spans="1:4" x14ac:dyDescent="0.2">
      <c r="A4" s="4"/>
    </row>
    <row r="5" spans="1:4" x14ac:dyDescent="0.2">
      <c r="A5" s="9" t="s">
        <v>175</v>
      </c>
    </row>
    <row r="6" spans="1:4" ht="25.5" x14ac:dyDescent="0.2">
      <c r="A6" s="10" t="s">
        <v>176</v>
      </c>
    </row>
    <row r="7" spans="1:4" x14ac:dyDescent="0.2">
      <c r="A7" s="9"/>
    </row>
    <row r="8" spans="1:4" ht="38.25" x14ac:dyDescent="0.2">
      <c r="A8" s="9" t="s">
        <v>177</v>
      </c>
    </row>
    <row r="10" spans="1:4" ht="18.75" x14ac:dyDescent="0.2">
      <c r="A10" s="22" t="s">
        <v>167</v>
      </c>
      <c r="B10" s="22"/>
      <c r="C10" s="22"/>
      <c r="D10" s="22"/>
    </row>
    <row r="11" spans="1:4" x14ac:dyDescent="0.2">
      <c r="A11" s="1" t="s">
        <v>1</v>
      </c>
      <c r="B11" s="2"/>
      <c r="C11" s="2" t="s">
        <v>2</v>
      </c>
      <c r="D11" s="2" t="s">
        <v>3</v>
      </c>
    </row>
    <row r="12" spans="1:4" ht="25.5" x14ac:dyDescent="0.2">
      <c r="A12" s="3" t="s">
        <v>168</v>
      </c>
      <c r="C12" s="16">
        <f>'Munkanem összesítő'!C15</f>
        <v>0</v>
      </c>
      <c r="D12" s="16">
        <f>'Munkanem összesítő'!D15</f>
        <v>0</v>
      </c>
    </row>
    <row r="13" spans="1:4" x14ac:dyDescent="0.2">
      <c r="A13" s="3" t="s">
        <v>169</v>
      </c>
      <c r="C13" s="21">
        <f>ROUND(C12+D12,0)</f>
        <v>0</v>
      </c>
      <c r="D13" s="21"/>
    </row>
    <row r="14" spans="1:4" x14ac:dyDescent="0.2">
      <c r="A14" s="3" t="s">
        <v>170</v>
      </c>
      <c r="B14" s="8">
        <v>0.27</v>
      </c>
      <c r="C14" s="21">
        <f>ROUND(C13*B14,0)</f>
        <v>0</v>
      </c>
      <c r="D14" s="21"/>
    </row>
    <row r="15" spans="1:4" s="7" customFormat="1" ht="14.25" x14ac:dyDescent="0.2">
      <c r="A15" s="7" t="s">
        <v>171</v>
      </c>
      <c r="C15" s="20">
        <f>ROUND(C14+C13,0)</f>
        <v>0</v>
      </c>
      <c r="D15" s="20"/>
    </row>
  </sheetData>
  <mergeCells count="4">
    <mergeCell ref="C15:D15"/>
    <mergeCell ref="C14:D14"/>
    <mergeCell ref="C13:D13"/>
    <mergeCell ref="A10:D10"/>
  </mergeCell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6"/>
  <sheetViews>
    <sheetView workbookViewId="0">
      <selection activeCell="C3" sqref="C3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6" width="11.140625" style="19" customWidth="1"/>
    <col min="7" max="7" width="10.7109375" style="19" customWidth="1"/>
    <col min="8" max="8" width="11.42578125" style="19" customWidth="1"/>
    <col min="9" max="9" width="11.7109375" style="19" bestFit="1" customWidth="1"/>
    <col min="10" max="10" width="24.7109375" customWidth="1"/>
    <col min="11" max="11" width="16" customWidth="1"/>
  </cols>
  <sheetData>
    <row r="1" spans="1:11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  <c r="J1" s="2" t="s">
        <v>14</v>
      </c>
      <c r="K1" s="2" t="s">
        <v>15</v>
      </c>
    </row>
    <row r="2" spans="1:11" x14ac:dyDescent="0.2">
      <c r="A2" s="3">
        <v>1</v>
      </c>
      <c r="B2" s="4" t="s">
        <v>103</v>
      </c>
      <c r="C2" s="10" t="s">
        <v>178</v>
      </c>
      <c r="D2" s="4">
        <v>275</v>
      </c>
      <c r="E2" s="3" t="s">
        <v>44</v>
      </c>
      <c r="F2" s="13"/>
      <c r="G2" s="13"/>
      <c r="H2" s="16">
        <f>ROUND(F2*D2,0)</f>
        <v>0</v>
      </c>
      <c r="I2" s="16">
        <f>ROUND(G2*D2,0)</f>
        <v>0</v>
      </c>
      <c r="J2" s="5" t="s">
        <v>19</v>
      </c>
      <c r="K2" s="6" t="s">
        <v>104</v>
      </c>
    </row>
    <row r="3" spans="1:11" ht="63.75" x14ac:dyDescent="0.2">
      <c r="A3" s="3">
        <v>2</v>
      </c>
      <c r="B3" s="11" t="s">
        <v>204</v>
      </c>
      <c r="C3" s="3" t="s">
        <v>205</v>
      </c>
      <c r="D3" s="4">
        <v>275</v>
      </c>
      <c r="E3" s="3" t="s">
        <v>44</v>
      </c>
      <c r="F3" s="13"/>
      <c r="G3" s="13"/>
      <c r="H3" s="16">
        <f>ROUND(F3*D3,0)</f>
        <v>0</v>
      </c>
      <c r="I3" s="16">
        <f>ROUND(G3*D3,0)</f>
        <v>0</v>
      </c>
      <c r="J3" s="12" t="s">
        <v>19</v>
      </c>
      <c r="K3" s="12" t="s">
        <v>206</v>
      </c>
    </row>
    <row r="4" spans="1:11" ht="63.75" x14ac:dyDescent="0.2">
      <c r="A4" s="3">
        <v>3</v>
      </c>
      <c r="B4" s="11" t="s">
        <v>207</v>
      </c>
      <c r="C4" s="3" t="s">
        <v>208</v>
      </c>
      <c r="D4" s="4">
        <v>35</v>
      </c>
      <c r="E4" s="3" t="s">
        <v>18</v>
      </c>
      <c r="F4" s="13"/>
      <c r="G4" s="13"/>
      <c r="H4" s="16">
        <f>ROUND(F4*D4,0)</f>
        <v>0</v>
      </c>
      <c r="I4" s="16">
        <f>ROUND(G4*D4,0)</f>
        <v>0</v>
      </c>
      <c r="J4" s="12" t="s">
        <v>19</v>
      </c>
      <c r="K4" s="12" t="s">
        <v>209</v>
      </c>
    </row>
    <row r="5" spans="1:11" ht="76.5" x14ac:dyDescent="0.2">
      <c r="A5" s="3">
        <v>4</v>
      </c>
      <c r="B5" s="4" t="s">
        <v>105</v>
      </c>
      <c r="C5" s="3" t="s">
        <v>106</v>
      </c>
      <c r="D5" s="4">
        <v>1</v>
      </c>
      <c r="E5" s="3" t="s">
        <v>18</v>
      </c>
      <c r="F5" s="13"/>
      <c r="G5" s="13"/>
      <c r="H5" s="16">
        <f>ROUND(F5*D5,0)</f>
        <v>0</v>
      </c>
      <c r="I5" s="16">
        <f>ROUND(G5*D5,0)</f>
        <v>0</v>
      </c>
      <c r="J5" s="5" t="s">
        <v>19</v>
      </c>
      <c r="K5" s="6" t="s">
        <v>107</v>
      </c>
    </row>
    <row r="6" spans="1:11" s="7" customFormat="1" ht="14.25" x14ac:dyDescent="0.2">
      <c r="C6" s="7" t="s">
        <v>21</v>
      </c>
      <c r="F6" s="17"/>
      <c r="G6" s="17"/>
      <c r="H6" s="18">
        <f>ROUND(SUM(H2:H5),0)</f>
        <v>0</v>
      </c>
      <c r="I6" s="18">
        <f>ROUND(SUM(I2:I5),0)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Tetőfedés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1"/>
  <sheetViews>
    <sheetView workbookViewId="0">
      <selection activeCell="C2" sqref="C2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7" width="9.7109375" style="19" customWidth="1"/>
    <col min="8" max="9" width="10.28515625" style="19" customWidth="1"/>
    <col min="10" max="10" width="24.7109375" customWidth="1"/>
    <col min="11" max="11" width="16" customWidth="1"/>
  </cols>
  <sheetData>
    <row r="1" spans="1:11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  <c r="J1" s="2" t="s">
        <v>14</v>
      </c>
      <c r="K1" s="2" t="s">
        <v>15</v>
      </c>
    </row>
    <row r="2" spans="1:11" ht="25.5" x14ac:dyDescent="0.2">
      <c r="A2" s="3">
        <v>1</v>
      </c>
      <c r="B2" s="4" t="s">
        <v>110</v>
      </c>
      <c r="C2" s="3" t="s">
        <v>111</v>
      </c>
      <c r="D2" s="4">
        <v>46.9</v>
      </c>
      <c r="E2" s="3" t="s">
        <v>26</v>
      </c>
      <c r="F2" s="13"/>
      <c r="G2" s="13"/>
      <c r="H2" s="16">
        <f t="shared" ref="H2:H8" si="0">ROUND(F2*D2,0)</f>
        <v>0</v>
      </c>
      <c r="I2" s="16">
        <f t="shared" ref="I2:I8" si="1">ROUND(G2*D2,0)</f>
        <v>0</v>
      </c>
      <c r="J2" s="5" t="s">
        <v>19</v>
      </c>
      <c r="K2" s="6" t="s">
        <v>112</v>
      </c>
    </row>
    <row r="3" spans="1:11" ht="25.5" x14ac:dyDescent="0.2">
      <c r="A3" s="3">
        <v>2</v>
      </c>
      <c r="B3" s="4" t="s">
        <v>113</v>
      </c>
      <c r="C3" s="3" t="s">
        <v>114</v>
      </c>
      <c r="D3" s="4">
        <v>16.7</v>
      </c>
      <c r="E3" s="3" t="s">
        <v>26</v>
      </c>
      <c r="F3" s="13"/>
      <c r="G3" s="13"/>
      <c r="H3" s="16">
        <f t="shared" si="0"/>
        <v>0</v>
      </c>
      <c r="I3" s="16">
        <f t="shared" si="1"/>
        <v>0</v>
      </c>
      <c r="J3" s="5" t="s">
        <v>19</v>
      </c>
      <c r="K3" s="6" t="s">
        <v>115</v>
      </c>
    </row>
    <row r="4" spans="1:11" ht="25.5" x14ac:dyDescent="0.2">
      <c r="A4" s="3">
        <v>3</v>
      </c>
      <c r="B4" s="4" t="s">
        <v>116</v>
      </c>
      <c r="C4" s="3" t="s">
        <v>117</v>
      </c>
      <c r="D4" s="4">
        <v>15</v>
      </c>
      <c r="E4" s="3" t="s">
        <v>26</v>
      </c>
      <c r="F4" s="13"/>
      <c r="G4" s="13"/>
      <c r="H4" s="16">
        <f t="shared" si="0"/>
        <v>0</v>
      </c>
      <c r="I4" s="16">
        <f t="shared" si="1"/>
        <v>0</v>
      </c>
      <c r="J4" s="5" t="s">
        <v>19</v>
      </c>
      <c r="K4" s="6" t="s">
        <v>118</v>
      </c>
    </row>
    <row r="5" spans="1:11" ht="89.25" x14ac:dyDescent="0.2">
      <c r="A5" s="3">
        <v>4</v>
      </c>
      <c r="B5" s="11" t="s">
        <v>214</v>
      </c>
      <c r="C5" s="3" t="s">
        <v>215</v>
      </c>
      <c r="D5" s="4">
        <f>D2</f>
        <v>46.9</v>
      </c>
      <c r="E5" s="3" t="s">
        <v>26</v>
      </c>
      <c r="F5" s="13"/>
      <c r="G5" s="13"/>
      <c r="H5" s="16">
        <f t="shared" si="0"/>
        <v>0</v>
      </c>
      <c r="I5" s="16">
        <f t="shared" si="1"/>
        <v>0</v>
      </c>
      <c r="J5" s="5" t="s">
        <v>19</v>
      </c>
      <c r="K5" s="12" t="s">
        <v>222</v>
      </c>
    </row>
    <row r="6" spans="1:11" ht="76.5" x14ac:dyDescent="0.2">
      <c r="A6" s="3">
        <v>5</v>
      </c>
      <c r="B6" s="11" t="s">
        <v>216</v>
      </c>
      <c r="C6" s="3" t="s">
        <v>217</v>
      </c>
      <c r="D6" s="4">
        <f>D3</f>
        <v>16.7</v>
      </c>
      <c r="E6" s="3" t="s">
        <v>26</v>
      </c>
      <c r="F6" s="13"/>
      <c r="G6" s="13"/>
      <c r="H6" s="16">
        <f t="shared" si="0"/>
        <v>0</v>
      </c>
      <c r="I6" s="16">
        <f t="shared" si="1"/>
        <v>0</v>
      </c>
      <c r="J6" s="5" t="s">
        <v>19</v>
      </c>
      <c r="K6" s="12" t="s">
        <v>223</v>
      </c>
    </row>
    <row r="7" spans="1:11" ht="89.25" x14ac:dyDescent="0.2">
      <c r="A7" s="3">
        <v>6</v>
      </c>
      <c r="B7" s="11" t="s">
        <v>218</v>
      </c>
      <c r="C7" s="3" t="s">
        <v>219</v>
      </c>
      <c r="D7" s="4">
        <v>2.5</v>
      </c>
      <c r="E7" s="3" t="s">
        <v>26</v>
      </c>
      <c r="F7" s="13"/>
      <c r="G7" s="13"/>
      <c r="H7" s="16">
        <f t="shared" si="0"/>
        <v>0</v>
      </c>
      <c r="I7" s="16">
        <f t="shared" si="1"/>
        <v>0</v>
      </c>
      <c r="J7" s="5" t="s">
        <v>19</v>
      </c>
      <c r="K7" s="12" t="s">
        <v>224</v>
      </c>
    </row>
    <row r="8" spans="1:11" ht="76.5" x14ac:dyDescent="0.2">
      <c r="A8" s="3">
        <v>7</v>
      </c>
      <c r="B8" s="11" t="s">
        <v>220</v>
      </c>
      <c r="C8" s="3" t="s">
        <v>221</v>
      </c>
      <c r="D8" s="4">
        <v>15</v>
      </c>
      <c r="E8" s="3" t="s">
        <v>26</v>
      </c>
      <c r="F8" s="13"/>
      <c r="G8" s="13"/>
      <c r="H8" s="16">
        <f t="shared" si="0"/>
        <v>0</v>
      </c>
      <c r="I8" s="16">
        <f t="shared" si="1"/>
        <v>0</v>
      </c>
      <c r="J8" s="5" t="s">
        <v>19</v>
      </c>
      <c r="K8" s="12" t="s">
        <v>225</v>
      </c>
    </row>
    <row r="9" spans="1:11" s="7" customFormat="1" ht="14.25" x14ac:dyDescent="0.2">
      <c r="C9" s="7" t="s">
        <v>21</v>
      </c>
      <c r="F9" s="17"/>
      <c r="G9" s="17"/>
      <c r="H9" s="18">
        <f>ROUND(SUM(H2:H8),0)</f>
        <v>0</v>
      </c>
      <c r="I9" s="18">
        <f>ROUND(SUM(I2:I8),0)</f>
        <v>0</v>
      </c>
    </row>
    <row r="11" spans="1:11" x14ac:dyDescent="0.2">
      <c r="C11" s="3"/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Bádogozás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4"/>
  <sheetViews>
    <sheetView workbookViewId="0">
      <selection activeCell="C2" sqref="C2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7" width="9.7109375" style="19" customWidth="1"/>
    <col min="8" max="8" width="12.5703125" style="19" customWidth="1"/>
    <col min="9" max="9" width="10.28515625" style="19" customWidth="1"/>
    <col min="10" max="10" width="24.7109375" customWidth="1"/>
    <col min="11" max="11" width="16" customWidth="1"/>
  </cols>
  <sheetData>
    <row r="1" spans="1:12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  <c r="J1" s="2" t="s">
        <v>14</v>
      </c>
      <c r="K1" s="2" t="s">
        <v>15</v>
      </c>
    </row>
    <row r="2" spans="1:12" ht="25.5" x14ac:dyDescent="0.2">
      <c r="A2" s="3">
        <v>1</v>
      </c>
      <c r="B2" s="4" t="s">
        <v>121</v>
      </c>
      <c r="C2" s="3" t="s">
        <v>122</v>
      </c>
      <c r="D2" s="4">
        <v>11.34</v>
      </c>
      <c r="E2" s="3" t="s">
        <v>123</v>
      </c>
      <c r="F2" s="13"/>
      <c r="G2" s="13"/>
      <c r="H2" s="16">
        <f t="shared" ref="H2:H13" si="0">ROUND(F2*D2,0)</f>
        <v>0</v>
      </c>
      <c r="I2" s="16">
        <f t="shared" ref="I2:I13" si="1">ROUND(G2*D2,0)</f>
        <v>0</v>
      </c>
      <c r="J2" s="5" t="s">
        <v>19</v>
      </c>
      <c r="K2" s="6" t="s">
        <v>124</v>
      </c>
    </row>
    <row r="3" spans="1:12" ht="38.25" x14ac:dyDescent="0.2">
      <c r="A3" s="3">
        <v>2</v>
      </c>
      <c r="B3" s="4" t="s">
        <v>125</v>
      </c>
      <c r="C3" s="3" t="s">
        <v>126</v>
      </c>
      <c r="D3" s="4">
        <v>16.600000000000001</v>
      </c>
      <c r="E3" s="3" t="s">
        <v>123</v>
      </c>
      <c r="F3" s="13"/>
      <c r="G3" s="13"/>
      <c r="H3" s="16">
        <f t="shared" si="0"/>
        <v>0</v>
      </c>
      <c r="I3" s="16">
        <f t="shared" si="1"/>
        <v>0</v>
      </c>
      <c r="J3" s="5" t="s">
        <v>19</v>
      </c>
      <c r="K3" s="6" t="s">
        <v>127</v>
      </c>
    </row>
    <row r="4" spans="1:12" ht="76.5" x14ac:dyDescent="0.2">
      <c r="A4" s="3">
        <v>3</v>
      </c>
      <c r="B4" s="4" t="s">
        <v>128</v>
      </c>
      <c r="C4" s="10" t="s">
        <v>179</v>
      </c>
      <c r="D4" s="4">
        <v>2</v>
      </c>
      <c r="E4" s="3" t="s">
        <v>18</v>
      </c>
      <c r="F4" s="13"/>
      <c r="G4" s="13"/>
      <c r="H4" s="16">
        <f t="shared" si="0"/>
        <v>0</v>
      </c>
      <c r="I4" s="16">
        <f t="shared" si="1"/>
        <v>0</v>
      </c>
      <c r="J4" s="5" t="s">
        <v>19</v>
      </c>
      <c r="K4" s="13"/>
      <c r="L4" s="13"/>
    </row>
    <row r="5" spans="1:12" ht="89.25" x14ac:dyDescent="0.2">
      <c r="A5" s="3">
        <v>4</v>
      </c>
      <c r="B5" s="4" t="s">
        <v>129</v>
      </c>
      <c r="C5" s="10" t="s">
        <v>180</v>
      </c>
      <c r="D5" s="4">
        <v>1</v>
      </c>
      <c r="E5" s="3" t="s">
        <v>18</v>
      </c>
      <c r="F5" s="13"/>
      <c r="G5" s="13"/>
      <c r="H5" s="16">
        <f t="shared" si="0"/>
        <v>0</v>
      </c>
      <c r="I5" s="16">
        <f t="shared" si="1"/>
        <v>0</v>
      </c>
      <c r="J5" s="5" t="s">
        <v>19</v>
      </c>
      <c r="K5" s="13"/>
      <c r="L5" s="13"/>
    </row>
    <row r="6" spans="1:12" ht="89.25" x14ac:dyDescent="0.2">
      <c r="A6" s="3">
        <v>5</v>
      </c>
      <c r="B6" s="4" t="s">
        <v>182</v>
      </c>
      <c r="C6" s="10" t="s">
        <v>184</v>
      </c>
      <c r="D6" s="4">
        <v>3</v>
      </c>
      <c r="E6" s="3" t="s">
        <v>18</v>
      </c>
      <c r="F6" s="13"/>
      <c r="G6" s="13"/>
      <c r="H6" s="16">
        <f t="shared" si="0"/>
        <v>0</v>
      </c>
      <c r="I6" s="16">
        <f t="shared" si="1"/>
        <v>0</v>
      </c>
      <c r="J6" s="5" t="s">
        <v>19</v>
      </c>
      <c r="K6" s="13"/>
      <c r="L6" s="13"/>
    </row>
    <row r="7" spans="1:12" ht="76.5" x14ac:dyDescent="0.2">
      <c r="A7" s="3">
        <v>6</v>
      </c>
      <c r="B7" s="4" t="s">
        <v>130</v>
      </c>
      <c r="C7" s="10" t="s">
        <v>181</v>
      </c>
      <c r="D7" s="4">
        <v>1</v>
      </c>
      <c r="E7" s="3" t="s">
        <v>18</v>
      </c>
      <c r="F7" s="13"/>
      <c r="G7" s="13"/>
      <c r="H7" s="16">
        <f t="shared" si="0"/>
        <v>0</v>
      </c>
      <c r="I7" s="16">
        <f t="shared" si="1"/>
        <v>0</v>
      </c>
      <c r="J7" s="5"/>
      <c r="K7" s="13"/>
      <c r="L7" s="13"/>
    </row>
    <row r="8" spans="1:12" ht="76.5" x14ac:dyDescent="0.2">
      <c r="A8" s="3">
        <v>7</v>
      </c>
      <c r="B8" s="4" t="s">
        <v>185</v>
      </c>
      <c r="C8" s="10" t="s">
        <v>186</v>
      </c>
      <c r="D8" s="4">
        <v>3</v>
      </c>
      <c r="E8" s="3" t="s">
        <v>18</v>
      </c>
      <c r="F8" s="13"/>
      <c r="G8" s="13"/>
      <c r="H8" s="16">
        <f t="shared" si="0"/>
        <v>0</v>
      </c>
      <c r="I8" s="16">
        <f t="shared" si="1"/>
        <v>0</v>
      </c>
      <c r="J8" s="5" t="s">
        <v>19</v>
      </c>
      <c r="K8" s="13"/>
      <c r="L8" s="13"/>
    </row>
    <row r="9" spans="1:12" ht="76.5" x14ac:dyDescent="0.2">
      <c r="A9" s="3">
        <v>8</v>
      </c>
      <c r="B9" s="4" t="s">
        <v>131</v>
      </c>
      <c r="C9" s="10" t="s">
        <v>183</v>
      </c>
      <c r="D9" s="4">
        <v>1</v>
      </c>
      <c r="E9" s="3" t="s">
        <v>18</v>
      </c>
      <c r="F9" s="13"/>
      <c r="G9" s="13"/>
      <c r="H9" s="16">
        <f t="shared" si="0"/>
        <v>0</v>
      </c>
      <c r="I9" s="16">
        <f t="shared" si="1"/>
        <v>0</v>
      </c>
      <c r="J9" s="5" t="s">
        <v>19</v>
      </c>
      <c r="K9" s="13"/>
      <c r="L9" s="13"/>
    </row>
    <row r="10" spans="1:12" ht="76.5" x14ac:dyDescent="0.2">
      <c r="A10" s="3">
        <v>9</v>
      </c>
      <c r="B10" s="4" t="s">
        <v>187</v>
      </c>
      <c r="C10" s="10" t="s">
        <v>188</v>
      </c>
      <c r="D10" s="4">
        <v>1</v>
      </c>
      <c r="E10" s="3" t="s">
        <v>18</v>
      </c>
      <c r="F10" s="13"/>
      <c r="G10" s="13"/>
      <c r="H10" s="16">
        <f t="shared" si="0"/>
        <v>0</v>
      </c>
      <c r="I10" s="16">
        <f t="shared" si="1"/>
        <v>0</v>
      </c>
      <c r="J10" s="5" t="s">
        <v>19</v>
      </c>
      <c r="K10" s="13"/>
      <c r="L10" s="13"/>
    </row>
    <row r="11" spans="1:12" ht="76.5" x14ac:dyDescent="0.2">
      <c r="A11" s="3">
        <v>10</v>
      </c>
      <c r="B11" s="4" t="s">
        <v>132</v>
      </c>
      <c r="C11" s="10" t="s">
        <v>189</v>
      </c>
      <c r="D11" s="4">
        <v>1</v>
      </c>
      <c r="E11" s="3" t="s">
        <v>18</v>
      </c>
      <c r="F11" s="13"/>
      <c r="G11" s="13"/>
      <c r="H11" s="16">
        <f t="shared" si="0"/>
        <v>0</v>
      </c>
      <c r="I11" s="16">
        <f t="shared" si="1"/>
        <v>0</v>
      </c>
      <c r="J11" s="5" t="s">
        <v>19</v>
      </c>
      <c r="K11" s="13"/>
      <c r="L11" s="13"/>
    </row>
    <row r="12" spans="1:12" ht="76.5" x14ac:dyDescent="0.2">
      <c r="A12" s="3">
        <v>11</v>
      </c>
      <c r="B12" s="4" t="s">
        <v>190</v>
      </c>
      <c r="C12" s="10" t="s">
        <v>191</v>
      </c>
      <c r="D12" s="4">
        <v>1</v>
      </c>
      <c r="E12" s="3" t="s">
        <v>18</v>
      </c>
      <c r="F12" s="13"/>
      <c r="G12" s="13"/>
      <c r="H12" s="16">
        <f t="shared" si="0"/>
        <v>0</v>
      </c>
      <c r="I12" s="16">
        <f t="shared" si="1"/>
        <v>0</v>
      </c>
      <c r="J12" s="5" t="s">
        <v>19</v>
      </c>
      <c r="K12" s="13"/>
      <c r="L12" s="13"/>
    </row>
    <row r="13" spans="1:12" ht="76.5" x14ac:dyDescent="0.2">
      <c r="A13" s="3">
        <v>12</v>
      </c>
      <c r="B13" s="4" t="s">
        <v>192</v>
      </c>
      <c r="C13" s="10" t="s">
        <v>193</v>
      </c>
      <c r="D13" s="4">
        <v>1</v>
      </c>
      <c r="E13" s="3" t="s">
        <v>18</v>
      </c>
      <c r="F13" s="13"/>
      <c r="G13" s="13"/>
      <c r="H13" s="16">
        <f t="shared" si="0"/>
        <v>0</v>
      </c>
      <c r="I13" s="16">
        <f t="shared" si="1"/>
        <v>0</v>
      </c>
      <c r="J13" s="5" t="s">
        <v>19</v>
      </c>
      <c r="K13" s="13"/>
      <c r="L13" s="13"/>
    </row>
    <row r="14" spans="1:12" s="7" customFormat="1" ht="14.25" x14ac:dyDescent="0.2">
      <c r="C14" s="7" t="s">
        <v>21</v>
      </c>
      <c r="F14" s="17"/>
      <c r="G14" s="17"/>
      <c r="H14" s="18">
        <f>ROUND(SUM(H2:H13),0)</f>
        <v>0</v>
      </c>
      <c r="I14" s="18">
        <f>ROUND(SUM(I2:I13),0)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Fa- és műanyag szerkezet elhelyezése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"/>
  <sheetViews>
    <sheetView workbookViewId="0">
      <selection activeCell="C2" sqref="C2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7" width="9.7109375" style="19" customWidth="1"/>
    <col min="8" max="9" width="10.28515625" style="19" customWidth="1"/>
    <col min="10" max="10" width="24.7109375" customWidth="1"/>
    <col min="11" max="11" width="16" customWidth="1"/>
  </cols>
  <sheetData>
    <row r="1" spans="1:11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  <c r="J1" s="2" t="s">
        <v>14</v>
      </c>
      <c r="K1" s="2" t="s">
        <v>15</v>
      </c>
    </row>
    <row r="2" spans="1:11" ht="38.25" x14ac:dyDescent="0.2">
      <c r="A2" s="3">
        <v>1</v>
      </c>
      <c r="B2" s="4" t="s">
        <v>135</v>
      </c>
      <c r="C2" s="3" t="s">
        <v>136</v>
      </c>
      <c r="D2" s="4">
        <v>32</v>
      </c>
      <c r="E2" s="3" t="s">
        <v>44</v>
      </c>
      <c r="F2" s="13"/>
      <c r="G2" s="13"/>
      <c r="H2" s="16">
        <f>ROUND(F2*D2,0)</f>
        <v>0</v>
      </c>
      <c r="I2" s="16">
        <f>ROUND(G2*D2,0)</f>
        <v>0</v>
      </c>
      <c r="J2" s="5" t="s">
        <v>19</v>
      </c>
      <c r="K2" s="6"/>
    </row>
    <row r="3" spans="1:11" ht="63.75" x14ac:dyDescent="0.2">
      <c r="A3" s="3">
        <v>2</v>
      </c>
      <c r="B3" s="4" t="s">
        <v>137</v>
      </c>
      <c r="C3" s="10" t="s">
        <v>194</v>
      </c>
      <c r="D3" s="4">
        <v>20</v>
      </c>
      <c r="E3" s="3" t="s">
        <v>44</v>
      </c>
      <c r="F3" s="13"/>
      <c r="G3" s="13"/>
      <c r="H3" s="16">
        <f>ROUND(F3*D3,0)</f>
        <v>0</v>
      </c>
      <c r="I3" s="16">
        <f>ROUND(G3*D3,0)</f>
        <v>0</v>
      </c>
      <c r="J3" s="5" t="s">
        <v>19</v>
      </c>
      <c r="K3" s="6"/>
    </row>
    <row r="4" spans="1:11" s="7" customFormat="1" ht="14.25" x14ac:dyDescent="0.2">
      <c r="C4" s="7" t="s">
        <v>21</v>
      </c>
      <c r="F4" s="17"/>
      <c r="G4" s="17"/>
      <c r="H4" s="18">
        <f>ROUND(SUM(H2:H3),0)</f>
        <v>0</v>
      </c>
      <c r="I4" s="18">
        <f>ROUND(SUM(I2:I3),0)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Felületképzés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"/>
  <sheetViews>
    <sheetView workbookViewId="0">
      <selection activeCell="C2" sqref="C2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7" width="9.7109375" style="19" customWidth="1"/>
    <col min="8" max="8" width="11.85546875" style="19" customWidth="1"/>
    <col min="9" max="9" width="11.5703125" style="19" customWidth="1"/>
    <col min="10" max="10" width="24.7109375" customWidth="1"/>
    <col min="11" max="11" width="16" customWidth="1"/>
  </cols>
  <sheetData>
    <row r="1" spans="1:11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  <c r="J1" s="2" t="s">
        <v>14</v>
      </c>
      <c r="K1" s="2" t="s">
        <v>15</v>
      </c>
    </row>
    <row r="2" spans="1:11" ht="76.5" x14ac:dyDescent="0.2">
      <c r="A2" s="3">
        <v>1</v>
      </c>
      <c r="B2" s="4" t="s">
        <v>140</v>
      </c>
      <c r="C2" s="3" t="s">
        <v>210</v>
      </c>
      <c r="D2" s="4">
        <v>141.51</v>
      </c>
      <c r="E2" s="3" t="s">
        <v>44</v>
      </c>
      <c r="F2" s="13"/>
      <c r="G2" s="13"/>
      <c r="H2" s="16">
        <f t="shared" ref="H2:H9" si="0">ROUND(F2*D2,0)</f>
        <v>0</v>
      </c>
      <c r="I2" s="16">
        <f t="shared" ref="I2:I9" si="1">ROUND(G2*D2,0)</f>
        <v>0</v>
      </c>
      <c r="J2" s="5" t="s">
        <v>19</v>
      </c>
      <c r="K2" s="6" t="s">
        <v>141</v>
      </c>
    </row>
    <row r="3" spans="1:11" ht="89.25" x14ac:dyDescent="0.2">
      <c r="A3" s="3">
        <v>2</v>
      </c>
      <c r="B3" s="4" t="s">
        <v>142</v>
      </c>
      <c r="C3" s="3" t="s">
        <v>143</v>
      </c>
      <c r="D3" s="4">
        <f>24.01+21.05+6.48+11.73</f>
        <v>63.27000000000001</v>
      </c>
      <c r="E3" s="3" t="s">
        <v>44</v>
      </c>
      <c r="F3" s="13"/>
      <c r="G3" s="13"/>
      <c r="H3" s="16">
        <f t="shared" si="0"/>
        <v>0</v>
      </c>
      <c r="I3" s="16">
        <f t="shared" si="1"/>
        <v>0</v>
      </c>
      <c r="J3" s="5" t="s">
        <v>19</v>
      </c>
      <c r="K3" s="6" t="s">
        <v>144</v>
      </c>
    </row>
    <row r="4" spans="1:11" ht="38.25" x14ac:dyDescent="0.2">
      <c r="A4" s="3">
        <v>3</v>
      </c>
      <c r="B4" s="4" t="s">
        <v>145</v>
      </c>
      <c r="C4" s="3" t="s">
        <v>226</v>
      </c>
      <c r="D4" s="4">
        <v>44.16</v>
      </c>
      <c r="E4" s="3" t="s">
        <v>44</v>
      </c>
      <c r="F4" s="13"/>
      <c r="G4" s="13"/>
      <c r="H4" s="16">
        <f t="shared" si="0"/>
        <v>0</v>
      </c>
      <c r="I4" s="16">
        <f t="shared" si="1"/>
        <v>0</v>
      </c>
      <c r="J4" s="5" t="s">
        <v>19</v>
      </c>
      <c r="K4" s="6"/>
    </row>
    <row r="5" spans="1:11" ht="89.25" x14ac:dyDescent="0.2">
      <c r="A5" s="3">
        <v>4</v>
      </c>
      <c r="B5" s="4" t="s">
        <v>146</v>
      </c>
      <c r="C5" s="3" t="s">
        <v>147</v>
      </c>
      <c r="D5" s="4">
        <v>52.15</v>
      </c>
      <c r="E5" s="3" t="s">
        <v>44</v>
      </c>
      <c r="F5" s="13"/>
      <c r="G5" s="13"/>
      <c r="H5" s="16">
        <f t="shared" si="0"/>
        <v>0</v>
      </c>
      <c r="I5" s="16">
        <f t="shared" si="1"/>
        <v>0</v>
      </c>
      <c r="J5" s="5" t="s">
        <v>19</v>
      </c>
      <c r="K5" s="6" t="s">
        <v>148</v>
      </c>
    </row>
    <row r="6" spans="1:11" ht="114.75" x14ac:dyDescent="0.2">
      <c r="A6" s="3">
        <v>5</v>
      </c>
      <c r="B6" s="4" t="s">
        <v>149</v>
      </c>
      <c r="C6" s="3" t="s">
        <v>150</v>
      </c>
      <c r="D6" s="4">
        <v>192</v>
      </c>
      <c r="E6" s="3" t="s">
        <v>44</v>
      </c>
      <c r="F6" s="13"/>
      <c r="G6" s="13"/>
      <c r="H6" s="16">
        <f t="shared" si="0"/>
        <v>0</v>
      </c>
      <c r="I6" s="16">
        <f t="shared" si="1"/>
        <v>0</v>
      </c>
      <c r="J6" s="5" t="s">
        <v>19</v>
      </c>
      <c r="K6" s="6" t="s">
        <v>151</v>
      </c>
    </row>
    <row r="7" spans="1:11" ht="89.25" x14ac:dyDescent="0.2">
      <c r="A7" s="3">
        <v>6</v>
      </c>
      <c r="B7" s="4" t="s">
        <v>152</v>
      </c>
      <c r="C7" s="3" t="s">
        <v>153</v>
      </c>
      <c r="D7" s="4">
        <v>380</v>
      </c>
      <c r="E7" s="3" t="s">
        <v>18</v>
      </c>
      <c r="F7" s="13"/>
      <c r="G7" s="13"/>
      <c r="H7" s="16">
        <f t="shared" si="0"/>
        <v>0</v>
      </c>
      <c r="I7" s="16">
        <f t="shared" si="1"/>
        <v>0</v>
      </c>
      <c r="J7" s="5" t="s">
        <v>19</v>
      </c>
      <c r="K7" s="6" t="s">
        <v>154</v>
      </c>
    </row>
    <row r="8" spans="1:11" ht="102" x14ac:dyDescent="0.2">
      <c r="A8" s="3">
        <v>7</v>
      </c>
      <c r="B8" s="4" t="s">
        <v>155</v>
      </c>
      <c r="C8" s="3" t="s">
        <v>156</v>
      </c>
      <c r="D8" s="4">
        <v>315</v>
      </c>
      <c r="E8" s="3" t="s">
        <v>18</v>
      </c>
      <c r="F8" s="13"/>
      <c r="G8" s="13"/>
      <c r="H8" s="16">
        <f t="shared" si="0"/>
        <v>0</v>
      </c>
      <c r="I8" s="16">
        <f t="shared" si="1"/>
        <v>0</v>
      </c>
      <c r="J8" s="5" t="s">
        <v>19</v>
      </c>
      <c r="K8" s="6" t="s">
        <v>157</v>
      </c>
    </row>
    <row r="9" spans="1:11" ht="51" x14ac:dyDescent="0.2">
      <c r="A9" s="3">
        <v>8</v>
      </c>
      <c r="B9" s="4" t="s">
        <v>158</v>
      </c>
      <c r="C9" s="3" t="s">
        <v>159</v>
      </c>
      <c r="D9" s="4">
        <v>1152</v>
      </c>
      <c r="E9" s="3" t="s">
        <v>18</v>
      </c>
      <c r="F9" s="13"/>
      <c r="G9" s="13"/>
      <c r="H9" s="16">
        <f t="shared" si="0"/>
        <v>0</v>
      </c>
      <c r="I9" s="16">
        <f t="shared" si="1"/>
        <v>0</v>
      </c>
      <c r="J9" s="5" t="s">
        <v>19</v>
      </c>
      <c r="K9" s="6" t="s">
        <v>160</v>
      </c>
    </row>
    <row r="10" spans="1:11" s="7" customFormat="1" ht="14.25" x14ac:dyDescent="0.2">
      <c r="C10" s="7" t="s">
        <v>21</v>
      </c>
      <c r="F10" s="17"/>
      <c r="G10" s="17"/>
      <c r="H10" s="18">
        <f>ROUND(SUM(H2:H9),0)</f>
        <v>0</v>
      </c>
      <c r="I10" s="18">
        <f>ROUND(SUM(I2:I9),0)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Szigetelés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"/>
  <sheetViews>
    <sheetView workbookViewId="0">
      <selection activeCell="C2" sqref="C2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7" width="9.7109375" style="19" customWidth="1"/>
    <col min="8" max="9" width="10.28515625" style="19" customWidth="1"/>
    <col min="10" max="10" width="24.7109375" customWidth="1"/>
    <col min="11" max="11" width="16" customWidth="1"/>
  </cols>
  <sheetData>
    <row r="1" spans="1:11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  <c r="J1" s="2" t="s">
        <v>14</v>
      </c>
      <c r="K1" s="2" t="s">
        <v>15</v>
      </c>
    </row>
    <row r="2" spans="1:11" ht="25.5" x14ac:dyDescent="0.2">
      <c r="A2" s="3">
        <v>1</v>
      </c>
      <c r="B2" s="11" t="s">
        <v>202</v>
      </c>
      <c r="C2" s="3" t="s">
        <v>203</v>
      </c>
      <c r="D2" s="11">
        <v>1</v>
      </c>
      <c r="E2" s="10" t="s">
        <v>195</v>
      </c>
      <c r="F2" s="13"/>
      <c r="G2" s="13"/>
      <c r="H2" s="15">
        <f>ROUND(F2*D2,0)</f>
        <v>0</v>
      </c>
      <c r="I2" s="15">
        <f>ROUND(G2*D2,0)</f>
        <v>0</v>
      </c>
      <c r="J2" s="12"/>
      <c r="K2" s="12"/>
    </row>
    <row r="3" spans="1:11" ht="25.5" x14ac:dyDescent="0.2">
      <c r="A3" s="3">
        <v>2</v>
      </c>
      <c r="B3" s="4" t="s">
        <v>163</v>
      </c>
      <c r="C3" s="3" t="s">
        <v>164</v>
      </c>
      <c r="D3" s="4">
        <v>1</v>
      </c>
      <c r="E3" s="10" t="s">
        <v>195</v>
      </c>
      <c r="F3" s="13"/>
      <c r="G3" s="13"/>
      <c r="H3" s="16">
        <f>ROUND(F3*D3,0)</f>
        <v>0</v>
      </c>
      <c r="I3" s="16">
        <f>ROUND(G3*D3,0)</f>
        <v>0</v>
      </c>
      <c r="J3" s="5" t="s">
        <v>19</v>
      </c>
      <c r="K3" s="6" t="s">
        <v>165</v>
      </c>
    </row>
    <row r="4" spans="1:11" s="7" customFormat="1" ht="14.25" x14ac:dyDescent="0.2">
      <c r="C4" s="7" t="s">
        <v>21</v>
      </c>
      <c r="F4" s="17"/>
      <c r="G4" s="17"/>
      <c r="H4" s="18">
        <f>ROUND(SUM(H2:H3),0)</f>
        <v>0</v>
      </c>
      <c r="I4" s="18">
        <f>ROUND(SUM(I2:I3),0)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Elektromos energiaellátás, villanyszerelés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5"/>
  <sheetViews>
    <sheetView workbookViewId="0">
      <selection activeCell="D28" sqref="D28"/>
    </sheetView>
  </sheetViews>
  <sheetFormatPr defaultRowHeight="12.75" x14ac:dyDescent="0.2"/>
  <cols>
    <col min="1" max="1" width="6.140625" customWidth="1"/>
    <col min="2" max="2" width="39" customWidth="1"/>
    <col min="3" max="4" width="14.42578125" style="19" customWidth="1"/>
  </cols>
  <sheetData>
    <row r="1" spans="1:4" x14ac:dyDescent="0.2">
      <c r="A1" s="1" t="s">
        <v>0</v>
      </c>
      <c r="B1" s="1" t="s">
        <v>1</v>
      </c>
      <c r="C1" s="14" t="s">
        <v>2</v>
      </c>
      <c r="D1" s="14" t="s">
        <v>3</v>
      </c>
    </row>
    <row r="2" spans="1:4" s="5" customFormat="1" x14ac:dyDescent="0.2">
      <c r="A2" s="3" t="s">
        <v>4</v>
      </c>
      <c r="B2" s="3" t="s">
        <v>5</v>
      </c>
      <c r="C2" s="13">
        <f>'2.'!H5</f>
        <v>0</v>
      </c>
      <c r="D2" s="13">
        <f>'2.'!I5</f>
        <v>0</v>
      </c>
    </row>
    <row r="3" spans="1:4" s="5" customFormat="1" x14ac:dyDescent="0.2">
      <c r="A3" s="3" t="s">
        <v>22</v>
      </c>
      <c r="B3" s="3" t="s">
        <v>23</v>
      </c>
      <c r="C3" s="13">
        <f>'12.'!H7</f>
        <v>0</v>
      </c>
      <c r="D3" s="13">
        <f>'12.'!I7</f>
        <v>0</v>
      </c>
    </row>
    <row r="4" spans="1:4" s="5" customFormat="1" x14ac:dyDescent="0.2">
      <c r="A4" s="3" t="s">
        <v>40</v>
      </c>
      <c r="B4" s="3" t="s">
        <v>41</v>
      </c>
      <c r="C4" s="13">
        <f>'15.'!H4</f>
        <v>0</v>
      </c>
      <c r="D4" s="13">
        <f>'15.'!I4</f>
        <v>0</v>
      </c>
    </row>
    <row r="5" spans="1:4" s="5" customFormat="1" x14ac:dyDescent="0.2">
      <c r="A5" s="3" t="s">
        <v>49</v>
      </c>
      <c r="B5" s="3" t="s">
        <v>50</v>
      </c>
      <c r="C5" s="13">
        <f>'19.'!H3</f>
        <v>0</v>
      </c>
      <c r="D5" s="13">
        <f>'19.'!I3</f>
        <v>0</v>
      </c>
    </row>
    <row r="6" spans="1:4" s="5" customFormat="1" x14ac:dyDescent="0.2">
      <c r="A6" s="3" t="s">
        <v>54</v>
      </c>
      <c r="B6" s="3" t="s">
        <v>55</v>
      </c>
      <c r="C6" s="13">
        <f>'21.'!H5</f>
        <v>0</v>
      </c>
      <c r="D6" s="13">
        <f>'21.'!I5</f>
        <v>0</v>
      </c>
    </row>
    <row r="7" spans="1:4" s="5" customFormat="1" x14ac:dyDescent="0.2">
      <c r="A7" s="3" t="s">
        <v>66</v>
      </c>
      <c r="B7" s="3" t="s">
        <v>67</v>
      </c>
      <c r="C7" s="13">
        <f>'35.'!H8</f>
        <v>0</v>
      </c>
      <c r="D7" s="13">
        <f>'35.'!I8</f>
        <v>0</v>
      </c>
    </row>
    <row r="8" spans="1:4" s="5" customFormat="1" x14ac:dyDescent="0.2">
      <c r="A8" s="3" t="s">
        <v>81</v>
      </c>
      <c r="B8" s="3" t="s">
        <v>82</v>
      </c>
      <c r="C8" s="13">
        <f>'36.'!H8</f>
        <v>0</v>
      </c>
      <c r="D8" s="13">
        <f>'36.'!I8</f>
        <v>0</v>
      </c>
    </row>
    <row r="9" spans="1:4" s="5" customFormat="1" x14ac:dyDescent="0.2">
      <c r="A9" s="3" t="s">
        <v>101</v>
      </c>
      <c r="B9" s="3" t="s">
        <v>102</v>
      </c>
      <c r="C9" s="13">
        <f>'41.'!H6</f>
        <v>0</v>
      </c>
      <c r="D9" s="13">
        <f>'41.'!I6</f>
        <v>0</v>
      </c>
    </row>
    <row r="10" spans="1:4" s="5" customFormat="1" x14ac:dyDescent="0.2">
      <c r="A10" s="3" t="s">
        <v>108</v>
      </c>
      <c r="B10" s="3" t="s">
        <v>109</v>
      </c>
      <c r="C10" s="13">
        <f>'43.'!H9</f>
        <v>0</v>
      </c>
      <c r="D10" s="13">
        <f>'43.'!I9</f>
        <v>0</v>
      </c>
    </row>
    <row r="11" spans="1:4" s="5" customFormat="1" x14ac:dyDescent="0.2">
      <c r="A11" s="3" t="s">
        <v>119</v>
      </c>
      <c r="B11" s="3" t="s">
        <v>120</v>
      </c>
      <c r="C11" s="13">
        <f>'44.'!H14</f>
        <v>0</v>
      </c>
      <c r="D11" s="13">
        <f>'44.'!I14</f>
        <v>0</v>
      </c>
    </row>
    <row r="12" spans="1:4" s="5" customFormat="1" x14ac:dyDescent="0.2">
      <c r="A12" s="3" t="s">
        <v>133</v>
      </c>
      <c r="B12" s="3" t="s">
        <v>134</v>
      </c>
      <c r="C12" s="13">
        <f>'47.'!H4</f>
        <v>0</v>
      </c>
      <c r="D12" s="13">
        <f>'47.'!I4</f>
        <v>0</v>
      </c>
    </row>
    <row r="13" spans="1:4" s="5" customFormat="1" x14ac:dyDescent="0.2">
      <c r="A13" s="3" t="s">
        <v>138</v>
      </c>
      <c r="B13" s="3" t="s">
        <v>139</v>
      </c>
      <c r="C13" s="13">
        <f>'48.'!H10</f>
        <v>0</v>
      </c>
      <c r="D13" s="13">
        <f>'48.'!I10</f>
        <v>0</v>
      </c>
    </row>
    <row r="14" spans="1:4" s="5" customFormat="1" x14ac:dyDescent="0.2">
      <c r="A14" s="3" t="s">
        <v>161</v>
      </c>
      <c r="B14" s="3" t="s">
        <v>162</v>
      </c>
      <c r="C14" s="13">
        <f>'71.'!H4</f>
        <v>0</v>
      </c>
      <c r="D14" s="13">
        <f>'71.'!I4</f>
        <v>0</v>
      </c>
    </row>
    <row r="15" spans="1:4" s="7" customFormat="1" ht="14.25" x14ac:dyDescent="0.2">
      <c r="B15" s="7" t="s">
        <v>166</v>
      </c>
      <c r="C15" s="17">
        <f>ROUND(SUM(C2:C14),0)</f>
        <v>0</v>
      </c>
      <c r="D15" s="17">
        <f>ROUND(SUM(D2:D14),0)</f>
        <v>0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5"/>
  <sheetViews>
    <sheetView workbookViewId="0">
      <selection activeCell="C2" sqref="C2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7" width="9.7109375" style="19" customWidth="1"/>
    <col min="8" max="9" width="10.28515625" style="19" customWidth="1"/>
    <col min="10" max="10" width="24.7109375" customWidth="1"/>
    <col min="11" max="11" width="16" customWidth="1"/>
  </cols>
  <sheetData>
    <row r="1" spans="1:11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  <c r="J1" s="2" t="s">
        <v>14</v>
      </c>
      <c r="K1" s="2" t="s">
        <v>15</v>
      </c>
    </row>
    <row r="2" spans="1:11" ht="51" x14ac:dyDescent="0.2">
      <c r="A2" s="3">
        <v>1</v>
      </c>
      <c r="B2" s="11" t="s">
        <v>196</v>
      </c>
      <c r="C2" s="3" t="s">
        <v>197</v>
      </c>
      <c r="D2" s="11">
        <v>15</v>
      </c>
      <c r="E2" s="3" t="s">
        <v>58</v>
      </c>
      <c r="F2" s="13"/>
      <c r="G2" s="13"/>
      <c r="H2" s="15">
        <f>ROUND(F2*D2,0)</f>
        <v>0</v>
      </c>
      <c r="I2" s="15">
        <f>ROUND(G2*D2,0)</f>
        <v>0</v>
      </c>
      <c r="J2" s="12" t="s">
        <v>19</v>
      </c>
      <c r="K2" s="12" t="s">
        <v>198</v>
      </c>
    </row>
    <row r="3" spans="1:11" ht="38.25" x14ac:dyDescent="0.2">
      <c r="A3" s="3">
        <v>2</v>
      </c>
      <c r="B3" s="11" t="s">
        <v>199</v>
      </c>
      <c r="C3" s="3" t="s">
        <v>200</v>
      </c>
      <c r="D3" s="11">
        <v>40</v>
      </c>
      <c r="E3" s="3" t="s">
        <v>58</v>
      </c>
      <c r="F3" s="13"/>
      <c r="G3" s="13"/>
      <c r="H3" s="15">
        <f>ROUND(F3*D3,0)</f>
        <v>0</v>
      </c>
      <c r="I3" s="15">
        <f>ROUND(G3*D3,0)</f>
        <v>0</v>
      </c>
      <c r="J3" s="12" t="s">
        <v>19</v>
      </c>
      <c r="K3" s="12" t="s">
        <v>201</v>
      </c>
    </row>
    <row r="4" spans="1:11" ht="38.25" x14ac:dyDescent="0.2">
      <c r="A4" s="3">
        <v>3</v>
      </c>
      <c r="B4" s="4" t="s">
        <v>16</v>
      </c>
      <c r="C4" s="3" t="s">
        <v>17</v>
      </c>
      <c r="D4" s="4">
        <v>5</v>
      </c>
      <c r="E4" s="3" t="s">
        <v>18</v>
      </c>
      <c r="F4" s="13"/>
      <c r="G4" s="13"/>
      <c r="H4" s="16">
        <f>ROUND(F4*D4,0)</f>
        <v>0</v>
      </c>
      <c r="I4" s="16">
        <f>ROUND(G4*D4,0)</f>
        <v>0</v>
      </c>
      <c r="J4" s="5" t="s">
        <v>19</v>
      </c>
      <c r="K4" s="6" t="s">
        <v>20</v>
      </c>
    </row>
    <row r="5" spans="1:11" s="7" customFormat="1" ht="14.25" x14ac:dyDescent="0.2">
      <c r="C5" s="7" t="s">
        <v>21</v>
      </c>
      <c r="F5" s="17"/>
      <c r="G5" s="17"/>
      <c r="H5" s="18">
        <f>ROUND(SUM(H2:H4),0)</f>
        <v>0</v>
      </c>
      <c r="I5" s="18">
        <f>ROUND(SUM(I2:I4),0)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Bontás, építőanyagok újrahasznosítása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7"/>
  <sheetViews>
    <sheetView workbookViewId="0">
      <selection activeCell="C2" sqref="C2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7" width="9.7109375" style="19" customWidth="1"/>
    <col min="8" max="9" width="10.28515625" style="19" customWidth="1"/>
    <col min="10" max="10" width="24.7109375" customWidth="1"/>
    <col min="11" max="11" width="16" customWidth="1"/>
  </cols>
  <sheetData>
    <row r="1" spans="1:11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  <c r="J1" s="2" t="s">
        <v>14</v>
      </c>
      <c r="K1" s="2" t="s">
        <v>15</v>
      </c>
    </row>
    <row r="2" spans="1:11" ht="38.25" x14ac:dyDescent="0.2">
      <c r="A2" s="3">
        <v>1</v>
      </c>
      <c r="B2" s="4" t="s">
        <v>24</v>
      </c>
      <c r="C2" s="3" t="s">
        <v>25</v>
      </c>
      <c r="D2" s="4">
        <v>20</v>
      </c>
      <c r="E2" s="3" t="s">
        <v>26</v>
      </c>
      <c r="F2" s="13"/>
      <c r="G2" s="13"/>
      <c r="H2" s="16">
        <f>ROUND(F2*D2,0)</f>
        <v>0</v>
      </c>
      <c r="I2" s="16">
        <f>ROUND(G2*D2,0)</f>
        <v>0</v>
      </c>
      <c r="J2" s="5" t="s">
        <v>19</v>
      </c>
      <c r="K2" s="6" t="s">
        <v>27</v>
      </c>
    </row>
    <row r="3" spans="1:11" ht="25.5" x14ac:dyDescent="0.2">
      <c r="A3" s="3">
        <v>2</v>
      </c>
      <c r="B3" s="4" t="s">
        <v>28</v>
      </c>
      <c r="C3" s="3" t="s">
        <v>29</v>
      </c>
      <c r="D3" s="4">
        <v>1</v>
      </c>
      <c r="E3" s="3" t="s">
        <v>18</v>
      </c>
      <c r="F3" s="13"/>
      <c r="G3" s="13"/>
      <c r="H3" s="16">
        <f>ROUND(F3*D3,0)</f>
        <v>0</v>
      </c>
      <c r="I3" s="16">
        <f>ROUND(G3*D3,0)</f>
        <v>0</v>
      </c>
      <c r="J3" s="5" t="s">
        <v>19</v>
      </c>
      <c r="K3" s="6" t="s">
        <v>30</v>
      </c>
    </row>
    <row r="4" spans="1:11" ht="38.25" x14ac:dyDescent="0.2">
      <c r="A4" s="3">
        <v>3</v>
      </c>
      <c r="B4" s="4" t="s">
        <v>31</v>
      </c>
      <c r="C4" s="3" t="s">
        <v>32</v>
      </c>
      <c r="D4" s="4">
        <v>3</v>
      </c>
      <c r="E4" s="3" t="s">
        <v>18</v>
      </c>
      <c r="F4" s="13"/>
      <c r="G4" s="13"/>
      <c r="H4" s="16">
        <f>ROUND(F4*D4,0)</f>
        <v>0</v>
      </c>
      <c r="I4" s="16">
        <f>ROUND(G4*D4,0)</f>
        <v>0</v>
      </c>
      <c r="J4" s="5" t="s">
        <v>19</v>
      </c>
      <c r="K4" s="6" t="s">
        <v>33</v>
      </c>
    </row>
    <row r="5" spans="1:11" ht="51" x14ac:dyDescent="0.2">
      <c r="A5" s="3">
        <v>4</v>
      </c>
      <c r="B5" s="4" t="s">
        <v>34</v>
      </c>
      <c r="C5" s="3" t="s">
        <v>35</v>
      </c>
      <c r="D5" s="4">
        <v>3</v>
      </c>
      <c r="E5" s="3" t="s">
        <v>18</v>
      </c>
      <c r="F5" s="13"/>
      <c r="G5" s="13"/>
      <c r="H5" s="16">
        <f>ROUND(F5*D5,0)</f>
        <v>0</v>
      </c>
      <c r="I5" s="16">
        <f>ROUND(G5*D5,0)</f>
        <v>0</v>
      </c>
      <c r="J5" s="5" t="s">
        <v>19</v>
      </c>
      <c r="K5" s="6" t="s">
        <v>36</v>
      </c>
    </row>
    <row r="6" spans="1:11" ht="51" x14ac:dyDescent="0.2">
      <c r="A6" s="3">
        <v>5</v>
      </c>
      <c r="B6" s="4" t="s">
        <v>37</v>
      </c>
      <c r="C6" s="3" t="s">
        <v>38</v>
      </c>
      <c r="D6" s="4">
        <v>3</v>
      </c>
      <c r="E6" s="3" t="s">
        <v>18</v>
      </c>
      <c r="F6" s="13"/>
      <c r="G6" s="13"/>
      <c r="H6" s="16">
        <f>ROUND(F6*D6,0)</f>
        <v>0</v>
      </c>
      <c r="I6" s="16">
        <f>ROUND(G6*D6,0)</f>
        <v>0</v>
      </c>
      <c r="J6" s="5" t="s">
        <v>19</v>
      </c>
      <c r="K6" s="6" t="s">
        <v>39</v>
      </c>
    </row>
    <row r="7" spans="1:11" s="7" customFormat="1" ht="14.25" x14ac:dyDescent="0.2">
      <c r="C7" s="7" t="s">
        <v>21</v>
      </c>
      <c r="F7" s="17"/>
      <c r="G7" s="17"/>
      <c r="H7" s="18">
        <f>ROUND(SUM(H2:H6),0)</f>
        <v>0</v>
      </c>
      <c r="I7" s="18">
        <f>ROUND(SUM(I2:I6),0)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Felvonulási létesítmények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"/>
  <sheetViews>
    <sheetView workbookViewId="0">
      <selection activeCell="C2" sqref="C2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7" width="9.7109375" style="19" customWidth="1"/>
    <col min="8" max="9" width="10.28515625" style="19" customWidth="1"/>
    <col min="10" max="10" width="24.7109375" customWidth="1"/>
    <col min="11" max="11" width="16" customWidth="1"/>
  </cols>
  <sheetData>
    <row r="1" spans="1:11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  <c r="J1" s="2" t="s">
        <v>14</v>
      </c>
      <c r="K1" s="2" t="s">
        <v>15</v>
      </c>
    </row>
    <row r="2" spans="1:11" ht="102" x14ac:dyDescent="0.2">
      <c r="A2" s="3">
        <v>1</v>
      </c>
      <c r="B2" s="4" t="s">
        <v>42</v>
      </c>
      <c r="C2" s="3" t="s">
        <v>43</v>
      </c>
      <c r="D2" s="4">
        <v>287</v>
      </c>
      <c r="E2" s="3" t="s">
        <v>44</v>
      </c>
      <c r="F2" s="13"/>
      <c r="G2" s="13"/>
      <c r="H2" s="16">
        <f>ROUND(F2*D2,0)</f>
        <v>0</v>
      </c>
      <c r="I2" s="16">
        <f>ROUND(G2*D2,0)</f>
        <v>0</v>
      </c>
      <c r="J2" s="5" t="s">
        <v>19</v>
      </c>
      <c r="K2" s="6" t="s">
        <v>45</v>
      </c>
    </row>
    <row r="3" spans="1:11" ht="25.5" x14ac:dyDescent="0.2">
      <c r="A3" s="3">
        <v>2</v>
      </c>
      <c r="B3" s="4" t="s">
        <v>46</v>
      </c>
      <c r="C3" s="3" t="s">
        <v>47</v>
      </c>
      <c r="D3" s="4">
        <v>287</v>
      </c>
      <c r="E3" s="3" t="s">
        <v>44</v>
      </c>
      <c r="F3" s="13"/>
      <c r="G3" s="13"/>
      <c r="H3" s="16">
        <f>ROUND(F3*D3,0)</f>
        <v>0</v>
      </c>
      <c r="I3" s="16">
        <f>ROUND(G3*D3,0)</f>
        <v>0</v>
      </c>
      <c r="J3" s="5" t="s">
        <v>19</v>
      </c>
      <c r="K3" s="6" t="s">
        <v>48</v>
      </c>
    </row>
    <row r="4" spans="1:11" s="7" customFormat="1" ht="14.25" x14ac:dyDescent="0.2">
      <c r="C4" s="7" t="s">
        <v>21</v>
      </c>
      <c r="F4" s="17"/>
      <c r="G4" s="17"/>
      <c r="H4" s="18">
        <f>ROUND(SUM(H2:H3),0)</f>
        <v>0</v>
      </c>
      <c r="I4" s="18">
        <f>ROUND(SUM(I2:I3),0)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Zsaluzás és állványozás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"/>
  <sheetViews>
    <sheetView workbookViewId="0">
      <selection activeCell="C2" sqref="C2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7" width="9.7109375" style="19" customWidth="1"/>
    <col min="8" max="9" width="10.28515625" style="19" customWidth="1"/>
    <col min="10" max="10" width="24.7109375" customWidth="1"/>
    <col min="11" max="11" width="16" customWidth="1"/>
  </cols>
  <sheetData>
    <row r="1" spans="1:11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  <c r="J1" s="2" t="s">
        <v>14</v>
      </c>
      <c r="K1" s="2" t="s">
        <v>15</v>
      </c>
    </row>
    <row r="2" spans="1:11" ht="38.25" x14ac:dyDescent="0.2">
      <c r="A2" s="3">
        <v>1</v>
      </c>
      <c r="B2" s="4" t="s">
        <v>51</v>
      </c>
      <c r="C2" s="3" t="s">
        <v>52</v>
      </c>
      <c r="D2" s="4">
        <v>1</v>
      </c>
      <c r="E2" s="3" t="s">
        <v>18</v>
      </c>
      <c r="F2" s="13"/>
      <c r="G2" s="13"/>
      <c r="H2" s="16">
        <f>ROUND(F2*D2,0)</f>
        <v>0</v>
      </c>
      <c r="I2" s="16">
        <f>ROUND(G2*D2,0)</f>
        <v>0</v>
      </c>
      <c r="J2" s="5" t="s">
        <v>19</v>
      </c>
      <c r="K2" s="6" t="s">
        <v>53</v>
      </c>
    </row>
    <row r="3" spans="1:11" s="7" customFormat="1" ht="14.25" x14ac:dyDescent="0.2">
      <c r="C3" s="7" t="s">
        <v>21</v>
      </c>
      <c r="F3" s="17"/>
      <c r="G3" s="17"/>
      <c r="H3" s="18">
        <f>ROUND(SUM(H2:H2),0)</f>
        <v>0</v>
      </c>
      <c r="I3" s="18">
        <f>ROUND(SUM(I2:I2),0)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Költségtérítések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5"/>
  <sheetViews>
    <sheetView workbookViewId="0">
      <selection activeCell="C2" sqref="C2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7" width="9.7109375" style="19" customWidth="1"/>
    <col min="8" max="9" width="10.28515625" style="19" customWidth="1"/>
    <col min="10" max="10" width="24.7109375" customWidth="1"/>
    <col min="11" max="11" width="16" customWidth="1"/>
  </cols>
  <sheetData>
    <row r="1" spans="1:11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  <c r="J1" s="2" t="s">
        <v>14</v>
      </c>
      <c r="K1" s="2" t="s">
        <v>15</v>
      </c>
    </row>
    <row r="2" spans="1:11" ht="51" x14ac:dyDescent="0.2">
      <c r="A2" s="3">
        <v>1</v>
      </c>
      <c r="B2" s="4" t="s">
        <v>56</v>
      </c>
      <c r="C2" s="3" t="s">
        <v>57</v>
      </c>
      <c r="D2" s="4">
        <v>13</v>
      </c>
      <c r="E2" s="3" t="s">
        <v>58</v>
      </c>
      <c r="F2" s="13"/>
      <c r="G2" s="13"/>
      <c r="H2" s="16">
        <f>ROUND(F2*D2,0)</f>
        <v>0</v>
      </c>
      <c r="I2" s="16">
        <f>ROUND(G2*D2,0)</f>
        <v>0</v>
      </c>
      <c r="J2" s="5" t="s">
        <v>19</v>
      </c>
      <c r="K2" s="6" t="s">
        <v>59</v>
      </c>
    </row>
    <row r="3" spans="1:11" ht="63.75" x14ac:dyDescent="0.2">
      <c r="A3" s="3">
        <v>2</v>
      </c>
      <c r="B3" s="4" t="s">
        <v>60</v>
      </c>
      <c r="C3" s="3" t="s">
        <v>61</v>
      </c>
      <c r="D3" s="4">
        <v>13</v>
      </c>
      <c r="E3" s="3" t="s">
        <v>58</v>
      </c>
      <c r="F3" s="13"/>
      <c r="G3" s="13"/>
      <c r="H3" s="16">
        <f>ROUND(F3*D3,0)</f>
        <v>0</v>
      </c>
      <c r="I3" s="16">
        <f>ROUND(G3*D3,0)</f>
        <v>0</v>
      </c>
      <c r="J3" s="5" t="s">
        <v>19</v>
      </c>
      <c r="K3" s="6" t="s">
        <v>62</v>
      </c>
    </row>
    <row r="4" spans="1:11" ht="25.5" x14ac:dyDescent="0.2">
      <c r="A4" s="3">
        <v>3</v>
      </c>
      <c r="B4" s="4" t="s">
        <v>63</v>
      </c>
      <c r="C4" s="3" t="s">
        <v>64</v>
      </c>
      <c r="D4" s="4">
        <v>13</v>
      </c>
      <c r="E4" s="3" t="s">
        <v>58</v>
      </c>
      <c r="F4" s="13"/>
      <c r="G4" s="13"/>
      <c r="H4" s="16">
        <f>ROUND(F4*D4,0)</f>
        <v>0</v>
      </c>
      <c r="I4" s="16">
        <f>ROUND(G4*D4,0)</f>
        <v>0</v>
      </c>
      <c r="J4" s="5" t="s">
        <v>19</v>
      </c>
      <c r="K4" s="6" t="s">
        <v>65</v>
      </c>
    </row>
    <row r="5" spans="1:11" s="7" customFormat="1" ht="14.25" x14ac:dyDescent="0.2">
      <c r="C5" s="7" t="s">
        <v>21</v>
      </c>
      <c r="F5" s="17"/>
      <c r="G5" s="17"/>
      <c r="H5" s="18">
        <f>ROUND(SUM(H2:H4),0)</f>
        <v>0</v>
      </c>
      <c r="I5" s="18">
        <f>ROUND(SUM(I2:I4),0)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Irtás, föld- és sziklamunka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8"/>
  <sheetViews>
    <sheetView workbookViewId="0">
      <selection activeCell="C2" sqref="C2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7" width="9.7109375" style="19" customWidth="1"/>
    <col min="8" max="9" width="10.28515625" style="19" customWidth="1"/>
    <col min="10" max="10" width="24.7109375" customWidth="1"/>
    <col min="11" max="11" width="16" customWidth="1"/>
  </cols>
  <sheetData>
    <row r="1" spans="1:11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  <c r="J1" s="2" t="s">
        <v>14</v>
      </c>
      <c r="K1" s="2" t="s">
        <v>15</v>
      </c>
    </row>
    <row r="2" spans="1:11" ht="25.5" x14ac:dyDescent="0.2">
      <c r="A2" s="3">
        <v>1</v>
      </c>
      <c r="B2" s="4" t="s">
        <v>68</v>
      </c>
      <c r="C2" s="3" t="s">
        <v>69</v>
      </c>
      <c r="D2" s="4">
        <v>275</v>
      </c>
      <c r="E2" s="3" t="s">
        <v>44</v>
      </c>
      <c r="F2" s="13"/>
      <c r="G2" s="13"/>
      <c r="H2" s="16">
        <f t="shared" ref="H2:H7" si="0">ROUND(F2*D2,0)</f>
        <v>0</v>
      </c>
      <c r="I2" s="16">
        <f t="shared" ref="I2:I7" si="1">ROUND(G2*D2,0)</f>
        <v>0</v>
      </c>
      <c r="J2" s="5" t="s">
        <v>19</v>
      </c>
      <c r="K2" s="6" t="s">
        <v>70</v>
      </c>
    </row>
    <row r="3" spans="1:11" x14ac:dyDescent="0.2">
      <c r="A3" s="3">
        <v>2</v>
      </c>
      <c r="B3" s="4" t="s">
        <v>71</v>
      </c>
      <c r="C3" s="3" t="s">
        <v>72</v>
      </c>
      <c r="D3" s="4">
        <v>275</v>
      </c>
      <c r="E3" s="3" t="s">
        <v>44</v>
      </c>
      <c r="F3" s="13"/>
      <c r="G3" s="13"/>
      <c r="H3" s="16">
        <f t="shared" si="0"/>
        <v>0</v>
      </c>
      <c r="I3" s="16">
        <f t="shared" si="1"/>
        <v>0</v>
      </c>
      <c r="J3" s="5" t="s">
        <v>19</v>
      </c>
      <c r="K3" s="6"/>
    </row>
    <row r="4" spans="1:11" ht="25.5" x14ac:dyDescent="0.2">
      <c r="A4" s="3">
        <v>3</v>
      </c>
      <c r="B4" s="4" t="s">
        <v>73</v>
      </c>
      <c r="C4" s="3" t="s">
        <v>74</v>
      </c>
      <c r="D4" s="4">
        <v>410</v>
      </c>
      <c r="E4" s="3" t="s">
        <v>26</v>
      </c>
      <c r="F4" s="13"/>
      <c r="G4" s="13"/>
      <c r="H4" s="16">
        <f t="shared" si="0"/>
        <v>0</v>
      </c>
      <c r="I4" s="16">
        <f t="shared" si="1"/>
        <v>0</v>
      </c>
      <c r="J4" s="5" t="s">
        <v>19</v>
      </c>
      <c r="K4" s="6" t="s">
        <v>75</v>
      </c>
    </row>
    <row r="5" spans="1:11" ht="25.5" x14ac:dyDescent="0.2">
      <c r="A5" s="3">
        <v>4</v>
      </c>
      <c r="B5" s="4" t="s">
        <v>76</v>
      </c>
      <c r="C5" s="3" t="s">
        <v>77</v>
      </c>
      <c r="D5" s="4">
        <v>32</v>
      </c>
      <c r="E5" s="3" t="s">
        <v>44</v>
      </c>
      <c r="F5" s="13"/>
      <c r="G5" s="13"/>
      <c r="H5" s="16">
        <f t="shared" si="0"/>
        <v>0</v>
      </c>
      <c r="I5" s="16">
        <f t="shared" si="1"/>
        <v>0</v>
      </c>
      <c r="J5" s="5" t="s">
        <v>19</v>
      </c>
      <c r="K5" s="6" t="s">
        <v>78</v>
      </c>
    </row>
    <row r="6" spans="1:11" x14ac:dyDescent="0.2">
      <c r="A6" s="3">
        <v>5</v>
      </c>
      <c r="B6" s="4" t="s">
        <v>79</v>
      </c>
      <c r="C6" s="3" t="s">
        <v>80</v>
      </c>
      <c r="D6" s="4">
        <v>275</v>
      </c>
      <c r="E6" s="3" t="s">
        <v>44</v>
      </c>
      <c r="F6" s="13"/>
      <c r="G6" s="13"/>
      <c r="H6" s="16">
        <f t="shared" si="0"/>
        <v>0</v>
      </c>
      <c r="I6" s="16">
        <f t="shared" si="1"/>
        <v>0</v>
      </c>
      <c r="J6" s="5" t="s">
        <v>19</v>
      </c>
      <c r="K6" s="6"/>
    </row>
    <row r="7" spans="1:11" ht="38.25" x14ac:dyDescent="0.2">
      <c r="A7" s="3">
        <v>6</v>
      </c>
      <c r="B7" s="11" t="s">
        <v>211</v>
      </c>
      <c r="C7" s="3" t="s">
        <v>212</v>
      </c>
      <c r="D7" s="11">
        <v>141.51</v>
      </c>
      <c r="E7" s="3" t="s">
        <v>44</v>
      </c>
      <c r="F7" s="13"/>
      <c r="G7" s="13"/>
      <c r="H7" s="15">
        <f t="shared" si="0"/>
        <v>0</v>
      </c>
      <c r="I7" s="15">
        <f t="shared" si="1"/>
        <v>0</v>
      </c>
      <c r="J7" s="12" t="s">
        <v>19</v>
      </c>
      <c r="K7" s="12" t="s">
        <v>213</v>
      </c>
    </row>
    <row r="8" spans="1:11" s="7" customFormat="1" ht="14.25" x14ac:dyDescent="0.2">
      <c r="C8" s="7" t="s">
        <v>21</v>
      </c>
      <c r="F8" s="17"/>
      <c r="G8" s="17"/>
      <c r="H8" s="18">
        <f>ROUND(SUM(H2:H7),0)</f>
        <v>0</v>
      </c>
      <c r="I8" s="18">
        <f>ROUND(SUM(I2:I7),0)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Ácsmunka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8"/>
  <sheetViews>
    <sheetView workbookViewId="0">
      <selection activeCell="C2" sqref="C2"/>
    </sheetView>
  </sheetViews>
  <sheetFormatPr defaultRowHeight="12.75" x14ac:dyDescent="0.2"/>
  <cols>
    <col min="1" max="1" width="4.5703125" customWidth="1"/>
    <col min="2" max="2" width="9.7109375" customWidth="1"/>
    <col min="3" max="3" width="37" customWidth="1"/>
    <col min="4" max="4" width="7.7109375" customWidth="1"/>
    <col min="5" max="5" width="8.7109375" customWidth="1"/>
    <col min="6" max="7" width="9.7109375" style="19" customWidth="1"/>
    <col min="8" max="9" width="10.28515625" style="19" customWidth="1"/>
    <col min="10" max="10" width="24.7109375" customWidth="1"/>
    <col min="11" max="11" width="16" customWidth="1"/>
  </cols>
  <sheetData>
    <row r="1" spans="1:11" ht="24.95" customHeight="1" x14ac:dyDescent="0.2">
      <c r="A1" s="1" t="s">
        <v>0</v>
      </c>
      <c r="B1" s="1" t="s">
        <v>6</v>
      </c>
      <c r="C1" s="1" t="s">
        <v>7</v>
      </c>
      <c r="D1" s="2" t="s">
        <v>8</v>
      </c>
      <c r="E1" s="2" t="s">
        <v>9</v>
      </c>
      <c r="F1" s="14" t="s">
        <v>10</v>
      </c>
      <c r="G1" s="14" t="s">
        <v>11</v>
      </c>
      <c r="H1" s="14" t="s">
        <v>12</v>
      </c>
      <c r="I1" s="14" t="s">
        <v>13</v>
      </c>
      <c r="J1" s="2" t="s">
        <v>14</v>
      </c>
      <c r="K1" s="2" t="s">
        <v>15</v>
      </c>
    </row>
    <row r="2" spans="1:11" ht="102" x14ac:dyDescent="0.2">
      <c r="A2" s="3">
        <v>1</v>
      </c>
      <c r="B2" s="4" t="s">
        <v>83</v>
      </c>
      <c r="C2" s="3" t="s">
        <v>84</v>
      </c>
      <c r="D2" s="4">
        <v>123</v>
      </c>
      <c r="E2" s="3" t="s">
        <v>26</v>
      </c>
      <c r="F2" s="13"/>
      <c r="G2" s="13"/>
      <c r="H2" s="16">
        <f t="shared" ref="H2:H7" si="0">ROUND(F2*D2,0)</f>
        <v>0</v>
      </c>
      <c r="I2" s="16">
        <f t="shared" ref="I2:I7" si="1">ROUND(G2*D2,0)</f>
        <v>0</v>
      </c>
      <c r="J2" s="5" t="s">
        <v>19</v>
      </c>
      <c r="K2" s="6" t="s">
        <v>85</v>
      </c>
    </row>
    <row r="3" spans="1:11" ht="51" x14ac:dyDescent="0.2">
      <c r="A3" s="3">
        <v>2</v>
      </c>
      <c r="B3" s="4" t="s">
        <v>86</v>
      </c>
      <c r="C3" s="3" t="s">
        <v>87</v>
      </c>
      <c r="D3" s="4">
        <v>57.8</v>
      </c>
      <c r="E3" s="3" t="s">
        <v>26</v>
      </c>
      <c r="F3" s="13"/>
      <c r="G3" s="13"/>
      <c r="H3" s="16">
        <f t="shared" si="0"/>
        <v>0</v>
      </c>
      <c r="I3" s="16">
        <f t="shared" si="1"/>
        <v>0</v>
      </c>
      <c r="J3" s="5" t="s">
        <v>19</v>
      </c>
      <c r="K3" s="6" t="s">
        <v>88</v>
      </c>
    </row>
    <row r="4" spans="1:11" ht="89.25" x14ac:dyDescent="0.2">
      <c r="A4" s="3">
        <v>3</v>
      </c>
      <c r="B4" s="4" t="s">
        <v>89</v>
      </c>
      <c r="C4" s="3" t="s">
        <v>90</v>
      </c>
      <c r="D4" s="4">
        <v>32</v>
      </c>
      <c r="E4" s="3" t="s">
        <v>44</v>
      </c>
      <c r="F4" s="13"/>
      <c r="G4" s="13"/>
      <c r="H4" s="16">
        <f t="shared" si="0"/>
        <v>0</v>
      </c>
      <c r="I4" s="16">
        <f t="shared" si="1"/>
        <v>0</v>
      </c>
      <c r="J4" s="5" t="s">
        <v>19</v>
      </c>
      <c r="K4" s="6" t="s">
        <v>91</v>
      </c>
    </row>
    <row r="5" spans="1:11" ht="51" x14ac:dyDescent="0.2">
      <c r="A5" s="3">
        <v>4</v>
      </c>
      <c r="B5" s="4" t="s">
        <v>92</v>
      </c>
      <c r="C5" s="3" t="s">
        <v>93</v>
      </c>
      <c r="D5" s="4">
        <f>SUM(D4,D6)</f>
        <v>236</v>
      </c>
      <c r="E5" s="3" t="s">
        <v>44</v>
      </c>
      <c r="F5" s="13"/>
      <c r="G5" s="13"/>
      <c r="H5" s="16">
        <f t="shared" si="0"/>
        <v>0</v>
      </c>
      <c r="I5" s="16">
        <f t="shared" si="1"/>
        <v>0</v>
      </c>
      <c r="J5" s="5" t="s">
        <v>19</v>
      </c>
      <c r="K5" s="6" t="s">
        <v>94</v>
      </c>
    </row>
    <row r="6" spans="1:11" ht="102" x14ac:dyDescent="0.2">
      <c r="A6" s="3">
        <v>5</v>
      </c>
      <c r="B6" s="4" t="s">
        <v>95</v>
      </c>
      <c r="C6" s="3" t="s">
        <v>96</v>
      </c>
      <c r="D6" s="4">
        <v>204</v>
      </c>
      <c r="E6" s="3" t="s">
        <v>44</v>
      </c>
      <c r="F6" s="13"/>
      <c r="G6" s="13"/>
      <c r="H6" s="16">
        <f t="shared" si="0"/>
        <v>0</v>
      </c>
      <c r="I6" s="16">
        <f t="shared" si="1"/>
        <v>0</v>
      </c>
      <c r="J6" s="5" t="s">
        <v>19</v>
      </c>
      <c r="K6" s="6" t="s">
        <v>97</v>
      </c>
    </row>
    <row r="7" spans="1:11" ht="25.5" x14ac:dyDescent="0.2">
      <c r="A7" s="3">
        <v>6</v>
      </c>
      <c r="B7" s="4" t="s">
        <v>98</v>
      </c>
      <c r="C7" s="3" t="s">
        <v>99</v>
      </c>
      <c r="D7" s="4">
        <v>79.5</v>
      </c>
      <c r="E7" s="3" t="s">
        <v>26</v>
      </c>
      <c r="F7" s="13"/>
      <c r="G7" s="13"/>
      <c r="H7" s="16">
        <f t="shared" si="0"/>
        <v>0</v>
      </c>
      <c r="I7" s="16">
        <f t="shared" si="1"/>
        <v>0</v>
      </c>
      <c r="J7" s="5" t="s">
        <v>19</v>
      </c>
      <c r="K7" s="6" t="s">
        <v>100</v>
      </c>
    </row>
    <row r="8" spans="1:11" s="7" customFormat="1" ht="14.25" x14ac:dyDescent="0.2">
      <c r="C8" s="7" t="s">
        <v>21</v>
      </c>
      <c r="F8" s="17"/>
      <c r="G8" s="17"/>
      <c r="H8" s="18">
        <f>ROUND(SUM(H2:H7),0)</f>
        <v>0</v>
      </c>
      <c r="I8" s="18">
        <f>ROUND(SUM(I2:I7),0)</f>
        <v>0</v>
      </c>
    </row>
  </sheetData>
  <printOptions horizontalCentered="1" gridLines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Vakolás és rabicolás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Főösszesítő</vt:lpstr>
      <vt:lpstr>Munkanem összesítő</vt:lpstr>
      <vt:lpstr>2.</vt:lpstr>
      <vt:lpstr>12.</vt:lpstr>
      <vt:lpstr>15.</vt:lpstr>
      <vt:lpstr>19.</vt:lpstr>
      <vt:lpstr>21.</vt:lpstr>
      <vt:lpstr>35.</vt:lpstr>
      <vt:lpstr>36.</vt:lpstr>
      <vt:lpstr>41.</vt:lpstr>
      <vt:lpstr>43.</vt:lpstr>
      <vt:lpstr>44.</vt:lpstr>
      <vt:lpstr>47.</vt:lpstr>
      <vt:lpstr>48.</vt:lpstr>
      <vt:lpstr>71.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Márkus Éva</dc:creator>
  <cp:lastModifiedBy>User Template</cp:lastModifiedBy>
  <cp:lastPrinted>2018-03-07T19:17:41Z</cp:lastPrinted>
  <dcterms:created xsi:type="dcterms:W3CDTF">2018-03-06T21:25:14Z</dcterms:created>
  <dcterms:modified xsi:type="dcterms:W3CDTF">2018-04-13T11:47:12Z</dcterms:modified>
</cp:coreProperties>
</file>